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shelbytee/Downloads/"/>
    </mc:Choice>
  </mc:AlternateContent>
  <xr:revisionPtr revIDLastSave="0" documentId="13_ncr:1_{18E0AC50-83A4-7646-A4FC-FADE9A84A789}" xr6:coauthVersionLast="47" xr6:coauthVersionMax="47" xr10:uidLastSave="{00000000-0000-0000-0000-000000000000}"/>
  <bookViews>
    <workbookView xWindow="0" yWindow="500" windowWidth="33600" windowHeight="19420" xr2:uid="{3D948320-214D-4347-90F0-2DD767300D21}"/>
  </bookViews>
  <sheets>
    <sheet name="01. DCF Method" sheetId="85" r:id="rId1"/>
    <sheet name="01. DCF Method E.g." sheetId="84" r:id="rId2"/>
  </sheets>
  <externalReferences>
    <externalReference r:id="rId3"/>
  </externalReferences>
  <definedNames>
    <definedName name="Working_Capital">'[1]1-StartingPoint'!$C$29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8" i="85" l="1"/>
  <c r="I59" i="85" s="1"/>
  <c r="P55" i="85"/>
  <c r="O47" i="85"/>
  <c r="N47" i="85"/>
  <c r="M47" i="85"/>
  <c r="L47" i="85"/>
  <c r="P46" i="85"/>
  <c r="P45" i="85"/>
  <c r="P44" i="85"/>
  <c r="P43" i="85"/>
  <c r="P42" i="85"/>
  <c r="P40" i="85"/>
  <c r="P39" i="85"/>
  <c r="P38" i="85"/>
  <c r="E37" i="85"/>
  <c r="P36" i="85"/>
  <c r="P35" i="85"/>
  <c r="P34" i="85"/>
  <c r="E33" i="85"/>
  <c r="O31" i="85"/>
  <c r="N31" i="85"/>
  <c r="M31" i="85"/>
  <c r="L31" i="85"/>
  <c r="P30" i="85"/>
  <c r="P29" i="85"/>
  <c r="F28" i="85"/>
  <c r="P27" i="85"/>
  <c r="F27" i="85"/>
  <c r="I58" i="84"/>
  <c r="I59" i="84" s="1"/>
  <c r="L47" i="84"/>
  <c r="E37" i="84"/>
  <c r="E33" i="84"/>
  <c r="P55" i="84"/>
  <c r="F27" i="84"/>
  <c r="P27" i="84"/>
  <c r="F28" i="84"/>
  <c r="P29" i="84"/>
  <c r="P30" i="84"/>
  <c r="L31" i="84"/>
  <c r="M31" i="84"/>
  <c r="N31" i="84"/>
  <c r="O31" i="84"/>
  <c r="P34" i="84"/>
  <c r="P35" i="84"/>
  <c r="P36" i="84"/>
  <c r="P38" i="84"/>
  <c r="P39" i="84"/>
  <c r="P40" i="84"/>
  <c r="P42" i="84"/>
  <c r="P43" i="84"/>
  <c r="P44" i="84"/>
  <c r="P45" i="84"/>
  <c r="P46" i="84"/>
  <c r="M47" i="84"/>
  <c r="N47" i="84"/>
  <c r="O47" i="84"/>
  <c r="M48" i="84" l="1"/>
  <c r="M49" i="84" s="1"/>
  <c r="L48" i="85"/>
  <c r="L54" i="85" s="1"/>
  <c r="N48" i="84"/>
  <c r="N49" i="84" s="1"/>
  <c r="O48" i="85"/>
  <c r="O54" i="85" s="1"/>
  <c r="O48" i="84"/>
  <c r="O54" i="84" s="1"/>
  <c r="E39" i="84"/>
  <c r="M48" i="85"/>
  <c r="F54" i="85" s="1"/>
  <c r="P47" i="85"/>
  <c r="N48" i="85"/>
  <c r="N49" i="85" s="1"/>
  <c r="E39" i="85"/>
  <c r="P31" i="85"/>
  <c r="P31" i="84"/>
  <c r="L48" i="84"/>
  <c r="E54" i="84" s="1"/>
  <c r="P47" i="84"/>
  <c r="M54" i="84" l="1"/>
  <c r="G54" i="84"/>
  <c r="L49" i="85"/>
  <c r="F54" i="84"/>
  <c r="E54" i="85"/>
  <c r="M49" i="85"/>
  <c r="H54" i="85"/>
  <c r="N54" i="84"/>
  <c r="O49" i="85"/>
  <c r="P48" i="84"/>
  <c r="O49" i="84"/>
  <c r="N54" i="85"/>
  <c r="H54" i="84"/>
  <c r="G54" i="85"/>
  <c r="L49" i="84"/>
  <c r="L54" i="84"/>
  <c r="M54" i="85"/>
  <c r="P48" i="85"/>
  <c r="P49" i="85" l="1"/>
  <c r="I54" i="84"/>
  <c r="I60" i="84" s="1"/>
  <c r="I54" i="85"/>
  <c r="I60" i="85" s="1"/>
  <c r="P49" i="84"/>
  <c r="P54" i="84"/>
  <c r="P56" i="84" s="1"/>
  <c r="P54" i="85"/>
  <c r="P56" i="85" s="1"/>
</calcChain>
</file>

<file path=xl/sharedStrings.xml><?xml version="1.0" encoding="utf-8"?>
<sst xmlns="http://schemas.openxmlformats.org/spreadsheetml/2006/main" count="224" uniqueCount="94">
  <si>
    <t>BLACKSTORM</t>
  </si>
  <si>
    <t>LEARNING RESOURCES</t>
  </si>
  <si>
    <t>NOTES</t>
  </si>
  <si>
    <t>This Excel is for illustration purposes only, and specific points can be shared to clients. It should not be used for any other reason. All contents belong to BlackStorm Consulting Pte. Ltd.</t>
  </si>
  <si>
    <t>http://blackstormco.asia/</t>
  </si>
  <si>
    <t>#01 DISCOUNTED CASH FLOW</t>
  </si>
  <si>
    <t>OVERVIEW</t>
  </si>
  <si>
    <t>GLOSSARY</t>
  </si>
  <si>
    <t xml:space="preserve">Discounted cash flow (DCF) is a method to estimate the value of an investment based on its expected future cash flows. </t>
  </si>
  <si>
    <t>01.</t>
  </si>
  <si>
    <t>Earnings Before Interest and Taxes (EBIT)</t>
  </si>
  <si>
    <t xml:space="preserve">An indicator of a company's profitability. EBIT can be calculated as revenue minus expenses excluding tax and interest. EBIT is also referred to as operating earnings, operating profit, and profit before interest and taxes.	  </t>
  </si>
  <si>
    <t>INSTRUCTIONS</t>
  </si>
  <si>
    <t xml:space="preserve">operating earnings, operating profit, and profit before interest and taxes.	  </t>
  </si>
  <si>
    <t>Key in the market value of your equity and debt into cell E27 and E28 respectively</t>
  </si>
  <si>
    <t>02.</t>
  </si>
  <si>
    <t>Weighted Average Cost of Capital (WACC)</t>
  </si>
  <si>
    <t>Key in the beta, the annual rate of return, and risk-free rate to obtain the cost of equity</t>
  </si>
  <si>
    <t>It is a weighted average of all sources of capital, including common stock, preferred stock, bonds, and any other long-term debt.</t>
  </si>
  <si>
    <t>03.</t>
  </si>
  <si>
    <t>Key in the effective interest rate of your debt and corporate tax rate into cell E35 and E36 respectively to obtain the cost of</t>
  </si>
  <si>
    <t>Beta</t>
  </si>
  <si>
    <t>debt</t>
  </si>
  <si>
    <t>Beta is a measure of the volatility returns comparing to the market as a whole.</t>
  </si>
  <si>
    <t>04.</t>
  </si>
  <si>
    <r>
      <t>WACC</t>
    </r>
    <r>
      <rPr>
        <vertAlign val="superscript"/>
        <sz val="12"/>
        <color theme="1"/>
        <rFont val="Arial"/>
        <family val="2"/>
      </rPr>
      <t>2</t>
    </r>
    <r>
      <rPr>
        <sz val="12"/>
        <color theme="1"/>
        <rFont val="Arial"/>
        <family val="2"/>
      </rPr>
      <t xml:space="preserve"> is automatically calculated after you have keyed in the corporate tax rate</t>
    </r>
  </si>
  <si>
    <t xml:space="preserve">Risk-free Rate </t>
  </si>
  <si>
    <t>05.</t>
  </si>
  <si>
    <t>Fill up the Table in Step 2 for the respective elements for the three types of activities and years (you may change the items and</t>
  </si>
  <si>
    <t xml:space="preserve">The risk-free rate is the rate of return of an investment with zero risk. </t>
  </si>
  <si>
    <t>year accordingly to your needs). Total end operating cash balance will be calculated automatically.</t>
  </si>
  <si>
    <t>Net Cash Flow (NCF)</t>
  </si>
  <si>
    <t>06.</t>
  </si>
  <si>
    <r>
      <t>For Method 1, obtain exit multiples such as EBIT</t>
    </r>
    <r>
      <rPr>
        <vertAlign val="superscript"/>
        <sz val="12"/>
        <color theme="1"/>
        <rFont val="Arial"/>
        <family val="2"/>
      </rPr>
      <t>1</t>
    </r>
    <r>
      <rPr>
        <sz val="12"/>
        <color theme="1"/>
        <rFont val="Arial"/>
        <family val="2"/>
      </rPr>
      <t xml:space="preserve"> multiples. You can use other methods to obtain the multiples, for example </t>
    </r>
  </si>
  <si>
    <t>It measures the profitability of the business by showing the amount of money made or lost for a business over a period of time.</t>
  </si>
  <si>
    <t>"3. Comparable Transaction" Worksheet. Apply the Net Present Value formula to obtain the estimated valuation of the</t>
  </si>
  <si>
    <t>Terminal Value</t>
  </si>
  <si>
    <t xml:space="preserve">company. </t>
  </si>
  <si>
    <t xml:space="preserve">The value of an asset, business, or project beyond the stated forecast period. </t>
  </si>
  <si>
    <t>07.</t>
  </si>
  <si>
    <t>For Method 2, key in the cost of your initial investment. NPV of the investment will then be calculated</t>
  </si>
  <si>
    <t xml:space="preserve">Note: Please do not make changes to the grey boxes as they are formulalised. </t>
  </si>
  <si>
    <r>
      <t>Step 1: Calculating WACC</t>
    </r>
    <r>
      <rPr>
        <b/>
        <vertAlign val="superscript"/>
        <sz val="14"/>
        <color theme="1"/>
        <rFont val="Arial"/>
        <family val="2"/>
      </rPr>
      <t>2</t>
    </r>
  </si>
  <si>
    <t>Step 2: Calculating Forecasted Cash Flow</t>
  </si>
  <si>
    <t>Market Value</t>
  </si>
  <si>
    <t>Market Value / E + D</t>
  </si>
  <si>
    <t>Total</t>
  </si>
  <si>
    <t>Amount of Equity (E)</t>
  </si>
  <si>
    <t>Beginning Balance</t>
  </si>
  <si>
    <t>Amount of Debt (D)</t>
  </si>
  <si>
    <t>CASH INFLOWS</t>
  </si>
  <si>
    <t>Cash Sales</t>
  </si>
  <si>
    <r>
      <t>Beta (β)</t>
    </r>
    <r>
      <rPr>
        <b/>
        <vertAlign val="superscript"/>
        <sz val="12"/>
        <color theme="1"/>
        <rFont val="Arial"/>
        <family val="2"/>
      </rPr>
      <t>3</t>
    </r>
  </si>
  <si>
    <t xml:space="preserve">Accounts Receivable </t>
  </si>
  <si>
    <t>Annual Return of the Market (Rm)</t>
  </si>
  <si>
    <t>Total Cash Inflows</t>
  </si>
  <si>
    <r>
      <t>Risk-free Rate (Rf)</t>
    </r>
    <r>
      <rPr>
        <b/>
        <vertAlign val="superscript"/>
        <sz val="12"/>
        <color theme="1"/>
        <rFont val="Arial"/>
        <family val="2"/>
      </rPr>
      <t>4</t>
    </r>
  </si>
  <si>
    <t>CASH OUTFLOWS</t>
  </si>
  <si>
    <t>Cost of Equity (Re)</t>
  </si>
  <si>
    <t>Investing Activities</t>
  </si>
  <si>
    <t>New Fixed Asset Purchases</t>
  </si>
  <si>
    <t xml:space="preserve">Effective Interest Rate </t>
  </si>
  <si>
    <t>Additional Inventory</t>
  </si>
  <si>
    <t>Corporate Tax Rate (T)</t>
  </si>
  <si>
    <t>Cost of Goods Sold</t>
  </si>
  <si>
    <t>Cost of Debt (Rd)</t>
  </si>
  <si>
    <t>Operating Activities</t>
  </si>
  <si>
    <t>Operating Expenses</t>
  </si>
  <si>
    <r>
      <t>WACC</t>
    </r>
    <r>
      <rPr>
        <b/>
        <vertAlign val="superscript"/>
        <sz val="12"/>
        <color theme="1"/>
        <rFont val="Arial"/>
        <family val="2"/>
      </rPr>
      <t>2</t>
    </r>
  </si>
  <si>
    <t xml:space="preserve">Assumption: WACC stays the same for the next 3 years. </t>
  </si>
  <si>
    <t>Payroll</t>
  </si>
  <si>
    <t>Taxes</t>
  </si>
  <si>
    <t>Financing Activities</t>
  </si>
  <si>
    <t>Loan Payments</t>
  </si>
  <si>
    <t>Owners Distribution</t>
  </si>
  <si>
    <t>Line of Credit Interest</t>
  </si>
  <si>
    <t>Line of Credit Repayments</t>
  </si>
  <si>
    <t>Dividends Paid</t>
  </si>
  <si>
    <t>Total Cash Outflows</t>
  </si>
  <si>
    <r>
      <t>NET CASH FLOWS</t>
    </r>
    <r>
      <rPr>
        <b/>
        <vertAlign val="superscript"/>
        <sz val="12"/>
        <rFont val="Arial"/>
        <family val="2"/>
      </rPr>
      <t>5</t>
    </r>
  </si>
  <si>
    <t>ENDING OPERATING CASH BALANCE</t>
  </si>
  <si>
    <t>Step 3: Calculating Net Present Value</t>
  </si>
  <si>
    <t>Method 1: Via Terminal Value, Exit Multiples Method</t>
  </si>
  <si>
    <t>Method 2: Cost of Initial Investment</t>
  </si>
  <si>
    <t>DCF</t>
  </si>
  <si>
    <r>
      <t>Terminal Value (TV)</t>
    </r>
    <r>
      <rPr>
        <b/>
        <vertAlign val="superscript"/>
        <sz val="12"/>
        <color theme="1"/>
        <rFont val="Arial"/>
        <family val="2"/>
      </rPr>
      <t>6</t>
    </r>
  </si>
  <si>
    <t xml:space="preserve">Cost of Investment </t>
  </si>
  <si>
    <t>EBIT Multiples (or other metrics)</t>
  </si>
  <si>
    <t>Net Present Value (NPV) - 2021</t>
  </si>
  <si>
    <t>EBIT in 2023</t>
  </si>
  <si>
    <t>Terminal Value in 2023</t>
  </si>
  <si>
    <t>Present Value of TV</t>
  </si>
  <si>
    <t>company</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</si>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</sst>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4" formatCode="_(&quot;$&quot;* #,##0.00_);_(&quot;$&quot;* \(#,##0.00\);_(&quot;$&quot;* &quot;-&quot;??_);_(@_)"/>
    <numFmt numFmtId="43" formatCode="_(* #,##0.00_);_(* \(#,##0.00\);_(* &quot;-&quot;??_);_(@_)"/>
    <numFmt numFmtId="164" formatCode="_-&quot;$&quot;* #,##0.00_-;\-&quot;$&quot;* #,##0.00_-;_-&quot;$&quot;* &quot;-&quot;??_-;_-@_-"/>
    <numFmt numFmtId="165" formatCode="_(&quot;$&quot;* #,##0_);_(&quot;$&quot;* \(#,##0\);_(&quot;$&quot;* &quot;-&quot;??_);_(@_)"/>
    <numFmt numFmtId="166" formatCode="0.000%"/>
    <numFmt numFmtId="167" formatCode="&quot;$&quot;#,##0.00"/>
    <numFmt numFmtId="169" formatCode="_(&quot;$&quot;* #,##0.000_);_(&quot;$&quot;* \(#,##0.000\);_(&quot;$&quot;* &quot;-&quot;???_);_(@_)"/>
  </numFmts>
  <fonts count="29" x14ac:knownFonts="1">
    <font>
      <sz val="12"/>
      <color theme="1"/>
      <name val="Calibri"/>
      <family val="2"/>
      <scheme val="minor"/>
    </font>
    <font>
      <u/>
      <sz val="12"/>
      <color theme="10"/>
      <name val="Calibri"/>
      <family val="2"/>
      <scheme val="minor"/>
    </font>
    <font>
      <sz val="11"/>
      <color theme="1"/>
      <name val="Arial"/>
      <family val="2"/>
    </font>
    <font>
      <sz val="16"/>
      <color theme="1"/>
      <name val="Arial"/>
      <family val="2"/>
    </font>
    <font>
      <b/>
      <sz val="22"/>
      <color theme="1"/>
      <name val="Arial"/>
      <family val="2"/>
    </font>
    <font>
      <b/>
      <sz val="24"/>
      <color theme="1"/>
      <name val="Arial"/>
      <family val="2"/>
    </font>
    <font>
      <b/>
      <sz val="11"/>
      <color theme="1"/>
      <name val="Arial"/>
      <family val="2"/>
    </font>
    <font>
      <b/>
      <sz val="12"/>
      <color theme="1"/>
      <name val="Arial"/>
      <family val="2"/>
    </font>
    <font>
      <sz val="11"/>
      <color theme="1"/>
      <name val="Calibri"/>
      <family val="2"/>
      <scheme val="minor"/>
    </font>
    <font>
      <u/>
      <sz val="11"/>
      <color theme="10"/>
      <name val="Arial"/>
      <family val="2"/>
    </font>
    <font>
      <i/>
      <u/>
      <sz val="11"/>
      <name val="Arial"/>
      <family val="2"/>
    </font>
    <font>
      <sz val="12"/>
      <color theme="1"/>
      <name val="Arial"/>
      <family val="2"/>
    </font>
    <font>
      <b/>
      <sz val="14"/>
      <color rgb="FF000000"/>
      <name val="Arial"/>
      <family val="2"/>
    </font>
    <font>
      <sz val="14"/>
      <color theme="1"/>
      <name val="Arial"/>
      <family val="2"/>
    </font>
    <font>
      <b/>
      <sz val="12"/>
      <name val="Arial"/>
      <family val="2"/>
    </font>
    <font>
      <sz val="12"/>
      <color theme="1"/>
      <name val="Calibri"/>
      <family val="2"/>
      <scheme val="minor"/>
    </font>
    <font>
      <sz val="12"/>
      <name val="Arial"/>
      <family val="2"/>
    </font>
    <font>
      <b/>
      <sz val="15"/>
      <color theme="3"/>
      <name val="Calibri"/>
      <family val="2"/>
      <scheme val="minor"/>
    </font>
    <font>
      <i/>
      <sz val="12"/>
      <color theme="1"/>
      <name val="Arial"/>
      <family val="2"/>
    </font>
    <font>
      <b/>
      <sz val="14"/>
      <color theme="1"/>
      <name val="Arial"/>
      <family val="2"/>
    </font>
    <font>
      <b/>
      <sz val="11"/>
      <name val="Arial"/>
      <family val="2"/>
    </font>
    <font>
      <b/>
      <sz val="16"/>
      <color theme="1"/>
      <name val="Arial"/>
      <family val="2"/>
    </font>
    <font>
      <sz val="12"/>
      <color rgb="FF0432FF"/>
      <name val="Arial"/>
      <family val="2"/>
    </font>
    <font>
      <b/>
      <sz val="12"/>
      <color rgb="FF000000"/>
      <name val="Arial"/>
      <family val="2"/>
    </font>
    <font>
      <vertAlign val="superscript"/>
      <sz val="12"/>
      <color theme="1"/>
      <name val="Arial"/>
      <family val="2"/>
    </font>
    <font>
      <b/>
      <sz val="12"/>
      <color rgb="FF0E101A"/>
      <name val="Arial"/>
      <family val="2"/>
    </font>
    <font>
      <b/>
      <vertAlign val="superscript"/>
      <sz val="12"/>
      <color theme="1"/>
      <name val="Arial"/>
      <family val="2"/>
    </font>
    <font>
      <b/>
      <vertAlign val="superscript"/>
      <sz val="14"/>
      <color theme="1"/>
      <name val="Arial"/>
      <family val="2"/>
    </font>
    <font>
      <b/>
      <vertAlign val="superscript"/>
      <sz val="12"/>
      <name val="Arial"/>
      <family val="2"/>
    </font>
  </fonts>
  <fills count="13">
    <fill>
      <patternFill patternType="none"/>
    </fill>
    <fill>
      <patternFill patternType="gray125"/>
    </fill>
    <fill>
      <patternFill patternType="solid">
        <fgColor theme="0"/>
        <bgColor indexed="64"/>
      </patternFill>
    </fill>
    <fill>
      <patternFill patternType="solid">
        <fgColor rgb="FFC5E6FF"/>
        <bgColor indexed="64"/>
      </patternFill>
    </fill>
    <fill>
      <patternFill patternType="solid">
        <fgColor rgb="FFFFFFFF"/>
        <bgColor rgb="FF000000"/>
      </patternFill>
    </fill>
    <fill>
      <patternFill patternType="solid">
        <fgColor theme="7" tint="0.79998168889431442"/>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indexed="9"/>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8">
    <xf numFmtId="0" fontId="0" fillId="0" borderId="0"/>
    <xf numFmtId="0" fontId="1" fillId="0" borderId="0" applyNumberFormat="0" applyFill="0" applyBorder="0" applyAlignment="0" applyProtection="0"/>
    <xf numFmtId="0" fontId="8" fillId="0" borderId="0"/>
    <xf numFmtId="0" fontId="8" fillId="0" borderId="0"/>
    <xf numFmtId="164" fontId="15" fillId="0" borderId="0" applyFont="0" applyFill="0" applyBorder="0" applyAlignment="0" applyProtection="0"/>
    <xf numFmtId="43" fontId="15" fillId="0" borderId="0" applyFont="0" applyFill="0" applyBorder="0" applyAlignment="0" applyProtection="0"/>
    <xf numFmtId="9" fontId="15" fillId="0" borderId="0" applyFont="0" applyFill="0" applyBorder="0" applyAlignment="0" applyProtection="0"/>
    <xf numFmtId="0" fontId="17" fillId="0" borderId="4" applyNumberFormat="0" applyFill="0" applyAlignment="0" applyProtection="0"/>
  </cellStyleXfs>
  <cellXfs count="158">
    <xf numFmtId="0" fontId="0" fillId="0" borderId="0" xfId="0"/>
    <xf numFmtId="0" fontId="11" fillId="2" borderId="0" xfId="0" applyFont="1" applyFill="1" applyAlignment="1">
      <alignment vertical="top"/>
    </xf>
    <xf numFmtId="0" fontId="11" fillId="3" borderId="0" xfId="0" applyFont="1" applyFill="1" applyAlignment="1">
      <alignment vertical="top"/>
    </xf>
    <xf numFmtId="0" fontId="11" fillId="2" borderId="0" xfId="0" applyFont="1" applyFill="1" applyAlignment="1">
      <alignment vertical="top" wrapText="1"/>
    </xf>
    <xf numFmtId="0" fontId="3" fillId="2" borderId="0" xfId="0" applyFont="1" applyFill="1" applyAlignment="1">
      <alignment horizontal="right" vertical="center"/>
    </xf>
    <xf numFmtId="0" fontId="4" fillId="2" borderId="0" xfId="0" applyFont="1" applyFill="1" applyAlignment="1">
      <alignment horizontal="right" vertical="center"/>
    </xf>
    <xf numFmtId="0" fontId="9" fillId="2" borderId="0" xfId="1" applyFont="1" applyFill="1" applyAlignment="1">
      <alignment horizontal="left" vertical="center"/>
    </xf>
    <xf numFmtId="0" fontId="11" fillId="2" borderId="0" xfId="0" applyFont="1" applyFill="1"/>
    <xf numFmtId="0" fontId="7" fillId="2" borderId="0" xfId="0" applyFont="1" applyFill="1" applyAlignment="1">
      <alignment horizontal="center"/>
    </xf>
    <xf numFmtId="0" fontId="2" fillId="2" borderId="0" xfId="0" applyFont="1" applyFill="1" applyAlignment="1">
      <alignment vertical="center"/>
    </xf>
    <xf numFmtId="0" fontId="2" fillId="2" borderId="0" xfId="0" applyFont="1" applyFill="1" applyAlignment="1">
      <alignment horizontal="center" vertical="center"/>
    </xf>
    <xf numFmtId="0" fontId="2" fillId="3" borderId="0" xfId="0" applyFont="1" applyFill="1" applyAlignment="1">
      <alignment vertical="center"/>
    </xf>
    <xf numFmtId="0" fontId="11" fillId="2" borderId="0" xfId="0" applyFont="1" applyFill="1" applyAlignment="1">
      <alignment vertical="center"/>
    </xf>
    <xf numFmtId="0" fontId="11" fillId="3" borderId="0" xfId="0" applyFont="1" applyFill="1" applyAlignment="1">
      <alignment vertical="center"/>
    </xf>
    <xf numFmtId="0" fontId="11" fillId="2" borderId="5" xfId="0" applyFont="1" applyFill="1" applyBorder="1" applyAlignment="1">
      <alignment vertical="center"/>
    </xf>
    <xf numFmtId="0" fontId="7" fillId="2" borderId="0" xfId="0" applyFont="1" applyFill="1" applyAlignment="1">
      <alignment vertical="center"/>
    </xf>
    <xf numFmtId="0" fontId="7" fillId="0" borderId="2" xfId="0" applyFont="1" applyBorder="1" applyAlignment="1">
      <alignment vertical="center"/>
    </xf>
    <xf numFmtId="0" fontId="6" fillId="2" borderId="0" xfId="2" applyFont="1" applyFill="1" applyAlignment="1">
      <alignment vertical="center"/>
    </xf>
    <xf numFmtId="0" fontId="10" fillId="0" borderId="0" xfId="1" applyFont="1" applyAlignment="1">
      <alignment vertical="center"/>
    </xf>
    <xf numFmtId="0" fontId="2" fillId="3" borderId="0" xfId="0" applyFont="1" applyFill="1" applyAlignment="1">
      <alignment horizontal="center" vertical="center"/>
    </xf>
    <xf numFmtId="0" fontId="7" fillId="5" borderId="2" xfId="0" applyFont="1" applyFill="1" applyBorder="1" applyAlignment="1">
      <alignment horizontal="center" vertical="center"/>
    </xf>
    <xf numFmtId="0" fontId="11" fillId="5" borderId="12" xfId="0" applyFont="1" applyFill="1" applyBorder="1" applyAlignment="1">
      <alignment vertical="center"/>
    </xf>
    <xf numFmtId="0" fontId="11" fillId="2" borderId="13" xfId="0" applyFont="1" applyFill="1" applyBorder="1" applyAlignment="1">
      <alignment vertical="center"/>
    </xf>
    <xf numFmtId="42" fontId="16" fillId="2" borderId="0" xfId="5" applyNumberFormat="1" applyFont="1" applyFill="1" applyAlignment="1">
      <alignment vertical="center"/>
    </xf>
    <xf numFmtId="0" fontId="11" fillId="2" borderId="0" xfId="0" applyFont="1" applyFill="1" applyAlignment="1">
      <alignment horizontal="center" vertical="center"/>
    </xf>
    <xf numFmtId="42" fontId="11" fillId="2" borderId="0" xfId="0" applyNumberFormat="1" applyFont="1" applyFill="1" applyAlignment="1">
      <alignment horizontal="center" vertical="center"/>
    </xf>
    <xf numFmtId="0" fontId="7" fillId="12" borderId="2" xfId="7" applyFont="1" applyFill="1" applyBorder="1" applyAlignment="1">
      <alignment horizontal="center" vertical="center" wrapText="1"/>
    </xf>
    <xf numFmtId="0" fontId="7" fillId="12" borderId="3" xfId="7" applyFont="1" applyFill="1" applyBorder="1" applyAlignment="1">
      <alignment horizontal="center" vertical="center" wrapText="1"/>
    </xf>
    <xf numFmtId="44" fontId="11" fillId="10" borderId="2" xfId="0" applyNumberFormat="1" applyFont="1" applyFill="1" applyBorder="1" applyAlignment="1">
      <alignment vertical="center"/>
    </xf>
    <xf numFmtId="0" fontId="21" fillId="7" borderId="9" xfId="0" applyFont="1" applyFill="1" applyBorder="1" applyAlignment="1">
      <alignment vertical="center"/>
    </xf>
    <xf numFmtId="0" fontId="11" fillId="7" borderId="10" xfId="0" applyFont="1" applyFill="1" applyBorder="1" applyAlignment="1">
      <alignment vertical="center"/>
    </xf>
    <xf numFmtId="0" fontId="11" fillId="7" borderId="10" xfId="0" applyFont="1" applyFill="1" applyBorder="1" applyAlignment="1">
      <alignment horizontal="center" vertical="center"/>
    </xf>
    <xf numFmtId="0" fontId="11" fillId="7" borderId="11" xfId="0" applyFont="1" applyFill="1" applyBorder="1" applyAlignment="1">
      <alignment vertical="center"/>
    </xf>
    <xf numFmtId="0" fontId="7" fillId="12" borderId="22" xfId="7" applyFont="1" applyFill="1" applyBorder="1" applyAlignment="1">
      <alignment horizontal="center" vertical="center" wrapText="1"/>
    </xf>
    <xf numFmtId="0" fontId="7" fillId="2" borderId="12" xfId="0" applyFont="1" applyFill="1" applyBorder="1" applyAlignment="1">
      <alignment vertical="center"/>
    </xf>
    <xf numFmtId="42" fontId="11" fillId="10" borderId="19" xfId="0" applyNumberFormat="1" applyFont="1" applyFill="1" applyBorder="1" applyAlignment="1">
      <alignment vertical="center"/>
    </xf>
    <xf numFmtId="0" fontId="11" fillId="2" borderId="16" xfId="0" applyFont="1" applyFill="1" applyBorder="1" applyAlignment="1">
      <alignment vertical="center"/>
    </xf>
    <xf numFmtId="0" fontId="11" fillId="2" borderId="17" xfId="0" applyFont="1" applyFill="1" applyBorder="1" applyAlignment="1">
      <alignment vertical="center"/>
    </xf>
    <xf numFmtId="0" fontId="23" fillId="4" borderId="0" xfId="0" applyFont="1" applyFill="1" applyAlignment="1">
      <alignment vertical="center" wrapText="1"/>
    </xf>
    <xf numFmtId="0" fontId="25" fillId="0" borderId="0" xfId="0" applyFont="1"/>
    <xf numFmtId="0" fontId="7" fillId="0" borderId="15" xfId="0" applyFont="1" applyBorder="1" applyAlignment="1">
      <alignment vertical="center"/>
    </xf>
    <xf numFmtId="0" fontId="7" fillId="0" borderId="12" xfId="0" applyFont="1" applyBorder="1" applyAlignment="1">
      <alignment vertical="center"/>
    </xf>
    <xf numFmtId="0" fontId="22" fillId="2" borderId="0" xfId="0" applyFont="1" applyFill="1" applyAlignment="1">
      <alignment vertical="top" wrapText="1"/>
    </xf>
    <xf numFmtId="0" fontId="7" fillId="11" borderId="2" xfId="7" applyFont="1" applyFill="1" applyBorder="1" applyAlignment="1">
      <alignment horizontal="center" vertical="center" wrapText="1"/>
    </xf>
    <xf numFmtId="0" fontId="7" fillId="11" borderId="19" xfId="0" applyFont="1" applyFill="1" applyBorder="1" applyAlignment="1">
      <alignment horizontal="center" vertical="center"/>
    </xf>
    <xf numFmtId="0" fontId="11" fillId="2" borderId="2" xfId="0" applyFont="1" applyFill="1" applyBorder="1" applyAlignment="1">
      <alignment horizontal="right" vertical="center"/>
    </xf>
    <xf numFmtId="9" fontId="11" fillId="10" borderId="2" xfId="6" applyFont="1" applyFill="1" applyBorder="1" applyAlignment="1">
      <alignment horizontal="right" vertical="center"/>
    </xf>
    <xf numFmtId="0" fontId="14" fillId="0" borderId="12" xfId="0" applyFont="1" applyBorder="1" applyAlignment="1">
      <alignment horizontal="left" vertical="center"/>
    </xf>
    <xf numFmtId="167" fontId="16" fillId="2" borderId="2" xfId="5" applyNumberFormat="1" applyFont="1" applyFill="1" applyBorder="1" applyAlignment="1">
      <alignment horizontal="right" vertical="center"/>
    </xf>
    <xf numFmtId="167" fontId="11" fillId="10" borderId="19" xfId="0" applyNumberFormat="1" applyFont="1" applyFill="1" applyBorder="1" applyAlignment="1">
      <alignment horizontal="right" vertical="center"/>
    </xf>
    <xf numFmtId="0" fontId="14" fillId="11" borderId="14" xfId="0" applyFont="1" applyFill="1" applyBorder="1" applyAlignment="1">
      <alignment vertical="center"/>
    </xf>
    <xf numFmtId="0" fontId="14" fillId="11" borderId="8" xfId="0" applyFont="1" applyFill="1" applyBorder="1" applyAlignment="1">
      <alignment vertical="center"/>
    </xf>
    <xf numFmtId="0" fontId="14" fillId="11" borderId="20" xfId="0" applyFont="1" applyFill="1" applyBorder="1" applyAlignment="1">
      <alignment vertical="center"/>
    </xf>
    <xf numFmtId="0" fontId="16" fillId="0" borderId="12" xfId="0" applyFont="1" applyBorder="1" applyAlignment="1">
      <alignment horizontal="left" vertical="center"/>
    </xf>
    <xf numFmtId="0" fontId="11" fillId="0" borderId="2" xfId="0" applyFont="1" applyBorder="1" applyAlignment="1">
      <alignment horizontal="right" vertical="center"/>
    </xf>
    <xf numFmtId="10" fontId="11" fillId="0" borderId="2" xfId="0" applyNumberFormat="1" applyFont="1" applyBorder="1" applyAlignment="1">
      <alignment horizontal="right" vertical="center"/>
    </xf>
    <xf numFmtId="0" fontId="14" fillId="0" borderId="12" xfId="0" applyFont="1" applyBorder="1" applyAlignment="1">
      <alignment vertical="center"/>
    </xf>
    <xf numFmtId="10" fontId="11" fillId="10" borderId="2" xfId="6" applyNumberFormat="1" applyFont="1" applyFill="1" applyBorder="1" applyAlignment="1">
      <alignment horizontal="right" vertical="center"/>
    </xf>
    <xf numFmtId="0" fontId="14" fillId="0" borderId="14" xfId="0" applyFont="1" applyBorder="1" applyAlignment="1">
      <alignment vertical="center"/>
    </xf>
    <xf numFmtId="0" fontId="14" fillId="2" borderId="8" xfId="0" applyFont="1" applyFill="1" applyBorder="1" applyAlignment="1">
      <alignment vertical="center"/>
    </xf>
    <xf numFmtId="0" fontId="14" fillId="2" borderId="20" xfId="0" applyFont="1" applyFill="1" applyBorder="1" applyAlignment="1">
      <alignment vertical="center"/>
    </xf>
    <xf numFmtId="9" fontId="11" fillId="0" borderId="2" xfId="6" applyFont="1" applyBorder="1" applyAlignment="1">
      <alignment horizontal="right" vertical="center"/>
    </xf>
    <xf numFmtId="167" fontId="11" fillId="10" borderId="19" xfId="0" applyNumberFormat="1" applyFont="1" applyFill="1" applyBorder="1" applyAlignment="1">
      <alignment vertical="center"/>
    </xf>
    <xf numFmtId="166" fontId="11" fillId="10" borderId="6" xfId="6" applyNumberFormat="1" applyFont="1" applyFill="1" applyBorder="1" applyAlignment="1">
      <alignment horizontal="right" vertical="center"/>
    </xf>
    <xf numFmtId="0" fontId="18" fillId="2" borderId="16" xfId="0" applyFont="1" applyFill="1" applyBorder="1" applyAlignment="1">
      <alignment vertical="center"/>
    </xf>
    <xf numFmtId="0" fontId="7" fillId="2" borderId="0" xfId="7" applyFont="1" applyFill="1" applyBorder="1" applyAlignment="1">
      <alignment vertical="center" wrapText="1"/>
    </xf>
    <xf numFmtId="0" fontId="7" fillId="2" borderId="0" xfId="7" applyFont="1" applyFill="1" applyBorder="1" applyAlignment="1">
      <alignment horizontal="center" vertical="center" wrapText="1"/>
    </xf>
    <xf numFmtId="0" fontId="14" fillId="9" borderId="12" xfId="0" applyFont="1" applyFill="1" applyBorder="1" applyAlignment="1">
      <alignment horizontal="left" vertical="center"/>
    </xf>
    <xf numFmtId="0" fontId="14" fillId="0" borderId="15" xfId="0" applyFont="1" applyBorder="1" applyAlignment="1">
      <alignment horizontal="left" vertical="center"/>
    </xf>
    <xf numFmtId="167" fontId="11" fillId="10" borderId="21" xfId="0" applyNumberFormat="1" applyFont="1" applyFill="1" applyBorder="1" applyAlignment="1">
      <alignment vertical="center"/>
    </xf>
    <xf numFmtId="0" fontId="25" fillId="2" borderId="0" xfId="0" applyFont="1" applyFill="1" applyAlignment="1">
      <alignment horizontal="left"/>
    </xf>
    <xf numFmtId="0" fontId="7" fillId="2" borderId="0" xfId="0" applyFont="1" applyFill="1" applyAlignment="1">
      <alignment horizontal="center" vertical="top"/>
    </xf>
    <xf numFmtId="0" fontId="11" fillId="2" borderId="0" xfId="0" applyFont="1" applyFill="1" applyAlignment="1">
      <alignment horizontal="center"/>
    </xf>
    <xf numFmtId="0" fontId="11" fillId="2" borderId="0" xfId="0" quotePrefix="1" applyFont="1" applyFill="1" applyAlignment="1">
      <alignment horizontal="left" vertical="top"/>
    </xf>
    <xf numFmtId="0" fontId="7" fillId="2" borderId="0" xfId="0" quotePrefix="1" applyFont="1" applyFill="1" applyAlignment="1">
      <alignment vertical="top"/>
    </xf>
    <xf numFmtId="0" fontId="7" fillId="2" borderId="0" xfId="0" applyFont="1" applyFill="1" applyAlignment="1">
      <alignment vertical="top"/>
    </xf>
    <xf numFmtId="0" fontId="7" fillId="2" borderId="0" xfId="0" applyFont="1" applyFill="1" applyAlignment="1">
      <alignment vertical="top" wrapText="1"/>
    </xf>
    <xf numFmtId="0" fontId="11" fillId="2" borderId="0" xfId="0" applyFont="1" applyFill="1" applyAlignment="1">
      <alignment horizontal="left" vertical="top"/>
    </xf>
    <xf numFmtId="0" fontId="7" fillId="2" borderId="0" xfId="0" applyFont="1" applyFill="1" applyAlignment="1">
      <alignment horizontal="left" vertical="top"/>
    </xf>
    <xf numFmtId="0" fontId="19" fillId="8" borderId="9" xfId="0" applyFont="1" applyFill="1" applyBorder="1"/>
    <xf numFmtId="0" fontId="13" fillId="8" borderId="10" xfId="0" applyFont="1" applyFill="1" applyBorder="1"/>
    <xf numFmtId="0" fontId="11" fillId="8" borderId="10" xfId="0" applyFont="1" applyFill="1" applyBorder="1"/>
    <xf numFmtId="0" fontId="11" fillId="8" borderId="11" xfId="0" applyFont="1" applyFill="1" applyBorder="1"/>
    <xf numFmtId="167" fontId="16" fillId="10" borderId="2" xfId="5" applyNumberFormat="1" applyFont="1" applyFill="1" applyBorder="1" applyAlignment="1">
      <alignment horizontal="right" vertical="center"/>
    </xf>
    <xf numFmtId="167" fontId="16" fillId="0" borderId="2" xfId="5" applyNumberFormat="1" applyFont="1" applyBorder="1" applyAlignment="1">
      <alignment horizontal="right" vertical="center"/>
    </xf>
    <xf numFmtId="167" fontId="16" fillId="0" borderId="2" xfId="5" applyNumberFormat="1" applyFont="1" applyBorder="1" applyAlignment="1">
      <alignment vertical="center"/>
    </xf>
    <xf numFmtId="167" fontId="16" fillId="2" borderId="0" xfId="5" applyNumberFormat="1" applyFont="1" applyFill="1" applyAlignment="1">
      <alignment horizontal="right" vertical="center"/>
    </xf>
    <xf numFmtId="167" fontId="11" fillId="2" borderId="0" xfId="0" applyNumberFormat="1" applyFont="1" applyFill="1" applyAlignment="1">
      <alignment horizontal="right" vertical="center"/>
    </xf>
    <xf numFmtId="0" fontId="16" fillId="2" borderId="0" xfId="0" applyFont="1" applyFill="1" applyAlignment="1">
      <alignment horizontal="left" vertical="center"/>
    </xf>
    <xf numFmtId="167" fontId="16" fillId="2" borderId="2" xfId="5" applyNumberFormat="1" applyFont="1" applyFill="1" applyBorder="1" applyAlignment="1">
      <alignment vertical="center"/>
    </xf>
    <xf numFmtId="167" fontId="16" fillId="10" borderId="2" xfId="5" applyNumberFormat="1" applyFont="1" applyFill="1" applyBorder="1" applyAlignment="1">
      <alignment vertical="center"/>
    </xf>
    <xf numFmtId="167" fontId="16" fillId="2" borderId="6" xfId="5" applyNumberFormat="1" applyFont="1" applyFill="1" applyBorder="1" applyAlignment="1">
      <alignment vertical="center"/>
    </xf>
    <xf numFmtId="167" fontId="16" fillId="10" borderId="6" xfId="5" applyNumberFormat="1" applyFont="1" applyFill="1" applyBorder="1" applyAlignment="1">
      <alignment vertical="center"/>
    </xf>
    <xf numFmtId="0" fontId="7" fillId="2" borderId="0" xfId="0" quotePrefix="1" applyFont="1" applyFill="1" applyAlignment="1">
      <alignment horizontal="left" vertical="top"/>
    </xf>
    <xf numFmtId="0" fontId="14" fillId="2" borderId="0" xfId="0" applyFont="1" applyFill="1" applyAlignment="1">
      <alignment vertical="center"/>
    </xf>
    <xf numFmtId="167" fontId="11" fillId="0" borderId="2" xfId="0" applyNumberFormat="1" applyFont="1" applyBorder="1" applyAlignment="1">
      <alignment vertical="center"/>
    </xf>
    <xf numFmtId="167" fontId="11" fillId="10" borderId="2" xfId="0" applyNumberFormat="1" applyFont="1" applyFill="1" applyBorder="1" applyAlignment="1">
      <alignment vertical="center"/>
    </xf>
    <xf numFmtId="0" fontId="22" fillId="0" borderId="2" xfId="0" applyFont="1" applyBorder="1" applyAlignment="1">
      <alignment vertical="center"/>
    </xf>
    <xf numFmtId="0" fontId="11" fillId="0" borderId="12" xfId="0" applyFont="1" applyBorder="1" applyAlignment="1">
      <alignment horizontal="left" vertical="center"/>
    </xf>
    <xf numFmtId="167" fontId="11" fillId="0" borderId="2" xfId="5" applyNumberFormat="1" applyFont="1" applyBorder="1" applyAlignment="1">
      <alignment vertical="center"/>
    </xf>
    <xf numFmtId="0" fontId="7"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18" fillId="2" borderId="0" xfId="0" applyFont="1" applyFill="1" applyAlignment="1">
      <alignment vertical="center"/>
    </xf>
    <xf numFmtId="166" fontId="11" fillId="2" borderId="0" xfId="6" applyNumberFormat="1" applyFont="1" applyFill="1" applyBorder="1" applyAlignment="1">
      <alignment horizontal="right" vertical="center"/>
    </xf>
    <xf numFmtId="0" fontId="14" fillId="2" borderId="0" xfId="0" applyFont="1" applyFill="1" applyAlignment="1">
      <alignment horizontal="left" vertical="center"/>
    </xf>
    <xf numFmtId="0" fontId="18" fillId="2" borderId="0" xfId="0" applyFont="1" applyFill="1" applyAlignment="1">
      <alignment horizontal="left" vertical="top" wrapText="1"/>
    </xf>
    <xf numFmtId="0" fontId="7" fillId="2" borderId="18" xfId="0" applyFont="1" applyFill="1" applyBorder="1" applyAlignment="1">
      <alignment vertical="center"/>
    </xf>
    <xf numFmtId="0" fontId="11" fillId="2" borderId="18" xfId="0" applyFont="1" applyFill="1" applyBorder="1" applyAlignment="1">
      <alignment vertical="center"/>
    </xf>
    <xf numFmtId="42" fontId="11" fillId="10" borderId="2" xfId="0" applyNumberFormat="1" applyFont="1" applyFill="1" applyBorder="1" applyAlignment="1">
      <alignment horizontal="center" vertical="center"/>
    </xf>
    <xf numFmtId="0" fontId="11" fillId="2" borderId="2" xfId="0" applyFont="1" applyFill="1" applyBorder="1" applyAlignment="1">
      <alignment vertical="center"/>
    </xf>
    <xf numFmtId="0" fontId="11" fillId="2" borderId="12" xfId="0" applyFont="1" applyFill="1" applyBorder="1" applyAlignment="1">
      <alignment vertical="center"/>
    </xf>
    <xf numFmtId="165" fontId="11" fillId="2" borderId="2" xfId="0" applyNumberFormat="1" applyFont="1" applyFill="1" applyBorder="1" applyAlignment="1">
      <alignment horizontal="center" vertical="center"/>
    </xf>
    <xf numFmtId="165" fontId="11" fillId="10" borderId="2" xfId="0" applyNumberFormat="1" applyFont="1" applyFill="1" applyBorder="1" applyAlignment="1">
      <alignment horizontal="center" vertical="center"/>
    </xf>
    <xf numFmtId="169" fontId="11" fillId="10" borderId="2" xfId="0" applyNumberFormat="1" applyFont="1" applyFill="1" applyBorder="1" applyAlignment="1">
      <alignment horizontal="center" vertical="center"/>
    </xf>
    <xf numFmtId="0" fontId="7" fillId="2" borderId="15" xfId="0" applyFont="1" applyFill="1" applyBorder="1" applyAlignment="1">
      <alignment vertical="center"/>
    </xf>
    <xf numFmtId="0" fontId="11" fillId="2" borderId="6" xfId="0" applyFont="1" applyFill="1" applyBorder="1" applyAlignment="1">
      <alignment vertical="center"/>
    </xf>
    <xf numFmtId="44" fontId="11" fillId="10" borderId="6" xfId="0" applyNumberFormat="1" applyFont="1" applyFill="1" applyBorder="1" applyAlignment="1">
      <alignment horizontal="center" vertical="center"/>
    </xf>
    <xf numFmtId="0" fontId="11" fillId="2" borderId="2" xfId="0" applyFont="1" applyFill="1" applyBorder="1" applyAlignment="1" applyProtection="1">
      <alignment horizontal="right" vertical="center"/>
      <protection locked="0"/>
    </xf>
    <xf numFmtId="0" fontId="11" fillId="0" borderId="2" xfId="0" applyFont="1" applyBorder="1" applyAlignment="1" applyProtection="1">
      <alignment horizontal="right" vertical="center"/>
      <protection locked="0"/>
    </xf>
    <xf numFmtId="10" fontId="11" fillId="0" borderId="2" xfId="0" applyNumberFormat="1" applyFont="1" applyBorder="1" applyAlignment="1" applyProtection="1">
      <alignment horizontal="right" vertical="center"/>
      <protection locked="0"/>
    </xf>
    <xf numFmtId="9" fontId="11" fillId="0" borderId="2" xfId="6" applyFont="1" applyBorder="1" applyAlignment="1" applyProtection="1">
      <alignment horizontal="right" vertical="center"/>
      <protection locked="0"/>
    </xf>
    <xf numFmtId="0" fontId="7" fillId="11" borderId="2" xfId="7" applyFont="1" applyFill="1" applyBorder="1" applyAlignment="1" applyProtection="1">
      <alignment horizontal="center" vertical="center" wrapText="1"/>
      <protection locked="0"/>
    </xf>
    <xf numFmtId="167" fontId="16" fillId="2" borderId="2" xfId="5" applyNumberFormat="1" applyFont="1" applyFill="1" applyBorder="1" applyAlignment="1" applyProtection="1">
      <alignment horizontal="right" vertical="center"/>
      <protection locked="0"/>
    </xf>
    <xf numFmtId="167" fontId="16" fillId="0" borderId="2" xfId="5" applyNumberFormat="1" applyFont="1" applyBorder="1" applyAlignment="1" applyProtection="1">
      <alignment horizontal="right" vertical="center"/>
      <protection locked="0"/>
    </xf>
    <xf numFmtId="167" fontId="11" fillId="0" borderId="2" xfId="5" applyNumberFormat="1" applyFont="1" applyBorder="1" applyAlignment="1" applyProtection="1">
      <alignment vertical="center"/>
      <protection locked="0"/>
    </xf>
    <xf numFmtId="167" fontId="16" fillId="0" borderId="2" xfId="5" applyNumberFormat="1" applyFont="1" applyBorder="1" applyAlignment="1" applyProtection="1">
      <alignment vertical="center"/>
      <protection locked="0"/>
    </xf>
    <xf numFmtId="0" fontId="11" fillId="2" borderId="2" xfId="0" applyFont="1" applyFill="1" applyBorder="1" applyAlignment="1" applyProtection="1">
      <alignment vertical="center"/>
      <protection locked="0"/>
    </xf>
    <xf numFmtId="0" fontId="11" fillId="2" borderId="6" xfId="0" applyFont="1" applyFill="1" applyBorder="1" applyAlignment="1" applyProtection="1">
      <alignment vertical="center"/>
      <protection locked="0"/>
    </xf>
    <xf numFmtId="165" fontId="11" fillId="2" borderId="2" xfId="0" applyNumberFormat="1" applyFont="1" applyFill="1" applyBorder="1" applyAlignment="1" applyProtection="1">
      <alignment horizontal="center" vertical="center"/>
      <protection locked="0"/>
    </xf>
    <xf numFmtId="165" fontId="11" fillId="10" borderId="2" xfId="0" applyNumberFormat="1" applyFont="1" applyFill="1" applyBorder="1" applyAlignment="1">
      <alignment horizontal="right" vertical="center"/>
    </xf>
    <xf numFmtId="169" fontId="11" fillId="10" borderId="2" xfId="0" applyNumberFormat="1" applyFont="1" applyFill="1" applyBorder="1" applyAlignment="1">
      <alignment horizontal="right" vertical="center"/>
    </xf>
    <xf numFmtId="44" fontId="11" fillId="10" borderId="6" xfId="0" applyNumberFormat="1" applyFont="1" applyFill="1" applyBorder="1" applyAlignment="1">
      <alignment horizontal="right" vertical="center"/>
    </xf>
    <xf numFmtId="167" fontId="11" fillId="0" borderId="2" xfId="0" applyNumberFormat="1" applyFont="1" applyBorder="1" applyAlignment="1" applyProtection="1">
      <alignment vertical="center"/>
      <protection locked="0"/>
    </xf>
    <xf numFmtId="0" fontId="22" fillId="0" borderId="2" xfId="0" applyFont="1" applyBorder="1" applyAlignment="1" applyProtection="1">
      <alignment vertical="center"/>
      <protection locked="0"/>
    </xf>
    <xf numFmtId="0" fontId="14" fillId="2" borderId="0" xfId="0" applyFont="1" applyFill="1" applyAlignment="1">
      <alignment horizontal="left" vertical="center"/>
    </xf>
    <xf numFmtId="0" fontId="20" fillId="2" borderId="0" xfId="0" applyFont="1" applyFill="1" applyAlignment="1">
      <alignment horizontal="left" vertical="center"/>
    </xf>
    <xf numFmtId="0" fontId="11" fillId="2" borderId="1"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7" xfId="0" applyFont="1" applyFill="1" applyBorder="1" applyAlignment="1">
      <alignment horizontal="center" vertical="center"/>
    </xf>
    <xf numFmtId="0" fontId="2" fillId="2" borderId="0" xfId="2" applyFont="1" applyFill="1" applyAlignment="1">
      <alignment horizontal="left" vertical="center" wrapText="1"/>
    </xf>
    <xf numFmtId="0" fontId="7" fillId="11" borderId="14" xfId="7" applyFont="1" applyFill="1" applyBorder="1" applyAlignment="1">
      <alignment horizontal="center" vertical="center" wrapText="1"/>
    </xf>
    <xf numFmtId="0" fontId="7" fillId="11" borderId="7" xfId="7" applyFont="1" applyFill="1" applyBorder="1" applyAlignment="1">
      <alignment horizontal="center" vertical="center" wrapText="1"/>
    </xf>
    <xf numFmtId="0" fontId="7" fillId="0" borderId="14" xfId="0" applyFont="1" applyBorder="1" applyAlignment="1">
      <alignment horizontal="center" vertical="center"/>
    </xf>
    <xf numFmtId="0" fontId="7" fillId="0" borderId="8" xfId="0" applyFont="1" applyBorder="1" applyAlignment="1">
      <alignment horizontal="center" vertical="center"/>
    </xf>
    <xf numFmtId="0" fontId="7" fillId="2" borderId="18" xfId="0" applyFont="1" applyFill="1" applyBorder="1" applyAlignment="1">
      <alignment horizontal="center" vertical="center"/>
    </xf>
    <xf numFmtId="0" fontId="7" fillId="2" borderId="0" xfId="0" applyFont="1" applyFill="1" applyAlignment="1">
      <alignment horizontal="center" vertical="center"/>
    </xf>
    <xf numFmtId="0" fontId="11" fillId="0" borderId="14" xfId="0" applyFont="1" applyBorder="1" applyAlignment="1">
      <alignment horizontal="left" vertical="center"/>
    </xf>
    <xf numFmtId="0" fontId="11" fillId="0" borderId="7" xfId="0" applyFont="1" applyBorder="1" applyAlignment="1">
      <alignment horizontal="left" vertical="center"/>
    </xf>
    <xf numFmtId="0" fontId="19" fillId="6" borderId="23" xfId="0" applyFont="1" applyFill="1" applyBorder="1" applyAlignment="1">
      <alignment horizontal="left"/>
    </xf>
    <xf numFmtId="0" fontId="19" fillId="6" borderId="24" xfId="0" applyFont="1" applyFill="1" applyBorder="1" applyAlignment="1">
      <alignment horizontal="left"/>
    </xf>
    <xf numFmtId="0" fontId="19" fillId="6" borderId="25" xfId="0" applyFont="1" applyFill="1" applyBorder="1" applyAlignment="1">
      <alignment horizontal="left"/>
    </xf>
    <xf numFmtId="0" fontId="11" fillId="2" borderId="0" xfId="0" applyFont="1" applyFill="1" applyAlignment="1">
      <alignment horizontal="left" vertical="top" wrapText="1"/>
    </xf>
    <xf numFmtId="0" fontId="18" fillId="2" borderId="0" xfId="0" applyFont="1" applyFill="1" applyAlignment="1">
      <alignment horizontal="left" vertical="top" wrapText="1"/>
    </xf>
    <xf numFmtId="0" fontId="12" fillId="4" borderId="0" xfId="0" applyFont="1" applyFill="1" applyAlignment="1">
      <alignment horizontal="left" vertical="top"/>
    </xf>
    <xf numFmtId="0" fontId="5" fillId="2" borderId="0" xfId="0" applyFont="1" applyFill="1" applyAlignment="1">
      <alignment horizontal="center" vertical="center"/>
    </xf>
    <xf numFmtId="0" fontId="12" fillId="4" borderId="0" xfId="0" applyFont="1" applyFill="1" applyAlignment="1">
      <alignment horizontal="left" vertical="center" wrapText="1"/>
    </xf>
    <xf numFmtId="0" fontId="7" fillId="2" borderId="0" xfId="0" applyFont="1" applyFill="1" applyAlignment="1">
      <alignment horizontal="left" vertical="top" wrapText="1"/>
    </xf>
  </cellXfs>
  <cellStyles count="8">
    <cellStyle name="Comma" xfId="5" builtinId="3"/>
    <cellStyle name="Currency 2" xfId="4" xr:uid="{60825F1B-11E7-40A2-8213-1BF972706BD4}"/>
    <cellStyle name="Heading 1" xfId="7" builtinId="16"/>
    <cellStyle name="Hyperlink" xfId="1" builtinId="8"/>
    <cellStyle name="Normal" xfId="0" builtinId="0"/>
    <cellStyle name="Normal 2 2 2" xfId="2" xr:uid="{812AA0B1-7CA1-BA4C-A45F-FA459A091861}"/>
    <cellStyle name="Normal 2 2 2 2" xfId="3" xr:uid="{9801FCF0-F37F-D74B-AC4C-65EB91DB0172}"/>
    <cellStyle name="Per cent" xfId="6" builtinId="5"/>
  </cellStyles>
  <dxfs count="6">
    <dxf>
      <font>
        <color theme="4" tint="0.59996337778862885"/>
        <name val="Cambria"/>
        <scheme val="none"/>
      </font>
    </dxf>
    <dxf>
      <font>
        <color theme="0" tint="-0.14996795556505021"/>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ont>
        <color theme="4" tint="0.59996337778862885"/>
        <name val="Cambria"/>
        <scheme val="none"/>
      </font>
    </dxf>
  </dxfs>
  <tableStyles count="0" defaultTableStyle="TableStyleMedium2" defaultPivotStyle="PivotStyleLight16"/>
  <colors>
    <mruColors>
      <color rgb="FF0432FF"/>
      <color rgb="FFC5E6FF"/>
      <color rgb="FF5F5F5F"/>
      <color rgb="FF0099FF"/>
      <color rgb="FFFFC809"/>
      <color rgb="FFF2E5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3</xdr:col>
      <xdr:colOff>1889407</xdr:colOff>
      <xdr:row>3</xdr:row>
      <xdr:rowOff>191053</xdr:rowOff>
    </xdr:to>
    <xdr:pic>
      <xdr:nvPicPr>
        <xdr:cNvPr id="2" name="Picture 1">
          <a:extLst>
            <a:ext uri="{FF2B5EF4-FFF2-40B4-BE49-F238E27FC236}">
              <a16:creationId xmlns:a16="http://schemas.microsoft.com/office/drawing/2014/main" id="{99B0EFC5-4ACB-824B-A79A-4EDA214DB8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400" y="355600"/>
          <a:ext cx="2219607" cy="4450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3</xdr:col>
      <xdr:colOff>1889407</xdr:colOff>
      <xdr:row>3</xdr:row>
      <xdr:rowOff>191053</xdr:rowOff>
    </xdr:to>
    <xdr:pic>
      <xdr:nvPicPr>
        <xdr:cNvPr id="2" name="Picture 1">
          <a:extLst>
            <a:ext uri="{FF2B5EF4-FFF2-40B4-BE49-F238E27FC236}">
              <a16:creationId xmlns:a16="http://schemas.microsoft.com/office/drawing/2014/main" id="{B42E8198-C97C-DE4E-B620-A8C7CE20E2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400" y="355600"/>
          <a:ext cx="2219607" cy="4450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lackstormco.sharepoint.com/sites/Intern-Nickki/Shared%20Documents/General/Financial%20Projection_V1_200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1-StartingPoint"/>
      <sheetName val="2a-PayrollYear1"/>
      <sheetName val="2b-PayrollYrs1-3"/>
      <sheetName val="3a-SalesForecastYear1"/>
      <sheetName val="3b-SalesForecastYrs1-3"/>
      <sheetName val="4-AdditionalInputs"/>
      <sheetName val="5a-OpExYear1"/>
      <sheetName val="5b-OpExYrs1-3"/>
      <sheetName val="6a-CashFlowYear1"/>
      <sheetName val="6b-CashFlowYrs1-3"/>
      <sheetName val="7a-IncomeStatementYear1"/>
      <sheetName val="7b-IncomeStatementYrs1-3"/>
      <sheetName val="8-BalanceSheet"/>
      <sheetName val="BreakevenAnalysis"/>
      <sheetName val="FinancialRatios"/>
      <sheetName val="DiagnosticTools"/>
      <sheetName val="COGS Calculator"/>
      <sheetName val="Amortisation &amp; Depreci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lackstormco.asia/"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blackstormco.as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ABC4B-CD93-0F4F-9BAC-C691515159EF}">
  <dimension ref="B2:Q65"/>
  <sheetViews>
    <sheetView tabSelected="1" topLeftCell="A14" zoomScaleNormal="100" workbookViewId="0"/>
  </sheetViews>
  <sheetFormatPr baseColWidth="10" defaultColWidth="8.83203125" defaultRowHeight="14" x14ac:dyDescent="0.2"/>
  <cols>
    <col min="1" max="3" width="4.33203125" style="11" customWidth="1"/>
    <col min="4" max="4" width="35" style="19" customWidth="1"/>
    <col min="5" max="5" width="19.6640625" style="11" customWidth="1"/>
    <col min="6" max="6" width="21.1640625" style="11" customWidth="1"/>
    <col min="7" max="8" width="19.6640625" style="11" customWidth="1"/>
    <col min="9" max="9" width="19.6640625" style="19" customWidth="1"/>
    <col min="10" max="10" width="5.6640625" style="11" customWidth="1"/>
    <col min="11" max="11" width="33.83203125" style="11" customWidth="1"/>
    <col min="12" max="16" width="19.83203125" style="11" customWidth="1"/>
    <col min="17" max="17" width="4.5" style="11" customWidth="1"/>
    <col min="18" max="16384" width="8.83203125" style="11"/>
  </cols>
  <sheetData>
    <row r="2" spans="2:17" x14ac:dyDescent="0.2">
      <c r="B2" s="9"/>
      <c r="C2" s="9"/>
      <c r="D2" s="10"/>
      <c r="E2" s="9"/>
      <c r="F2" s="9"/>
      <c r="G2" s="9"/>
      <c r="H2" s="9"/>
      <c r="I2" s="10"/>
      <c r="J2" s="9"/>
      <c r="K2" s="9"/>
      <c r="L2" s="9"/>
      <c r="M2" s="9"/>
      <c r="N2" s="9"/>
      <c r="O2" s="9"/>
      <c r="P2" s="9"/>
      <c r="Q2" s="9"/>
    </row>
    <row r="3" spans="2:17" ht="20" x14ac:dyDescent="0.2">
      <c r="B3" s="9"/>
      <c r="C3" s="9"/>
      <c r="D3" s="10"/>
      <c r="E3" s="9"/>
      <c r="F3" s="9"/>
      <c r="G3" s="9"/>
      <c r="H3" s="9"/>
      <c r="I3" s="10"/>
      <c r="J3" s="9"/>
      <c r="K3" s="9"/>
      <c r="L3" s="9"/>
      <c r="M3" s="9"/>
      <c r="N3" s="9"/>
      <c r="O3" s="9"/>
      <c r="P3" s="4" t="s">
        <v>0</v>
      </c>
      <c r="Q3" s="9"/>
    </row>
    <row r="4" spans="2:17" ht="28" x14ac:dyDescent="0.2">
      <c r="B4" s="9"/>
      <c r="C4" s="9"/>
      <c r="D4" s="10"/>
      <c r="E4" s="9"/>
      <c r="F4" s="9"/>
      <c r="G4" s="9"/>
      <c r="H4" s="9"/>
      <c r="I4" s="10"/>
      <c r="J4" s="9"/>
      <c r="K4" s="9"/>
      <c r="L4" s="9"/>
      <c r="M4" s="9"/>
      <c r="N4" s="9"/>
      <c r="O4" s="9"/>
      <c r="P4" s="5" t="s">
        <v>1</v>
      </c>
      <c r="Q4" s="9"/>
    </row>
    <row r="5" spans="2:17" x14ac:dyDescent="0.2">
      <c r="B5" s="9"/>
      <c r="C5" s="9"/>
      <c r="D5" s="10"/>
      <c r="E5" s="9"/>
      <c r="F5" s="9"/>
      <c r="G5" s="9"/>
      <c r="H5" s="9"/>
      <c r="I5" s="10"/>
      <c r="J5" s="9"/>
      <c r="K5" s="9"/>
      <c r="L5" s="9"/>
      <c r="M5" s="9"/>
      <c r="N5" s="9"/>
      <c r="O5" s="9"/>
      <c r="P5" s="9"/>
      <c r="Q5" s="9"/>
    </row>
    <row r="6" spans="2:17" ht="30" x14ac:dyDescent="0.2">
      <c r="B6" s="155" t="s">
        <v>5</v>
      </c>
      <c r="C6" s="155"/>
      <c r="D6" s="155"/>
      <c r="E6" s="155"/>
      <c r="F6" s="155"/>
      <c r="G6" s="155"/>
      <c r="H6" s="155"/>
      <c r="I6" s="155"/>
      <c r="J6" s="155"/>
      <c r="K6" s="155"/>
      <c r="L6" s="155"/>
      <c r="M6" s="155"/>
      <c r="N6" s="155"/>
      <c r="O6" s="155"/>
      <c r="P6" s="155"/>
      <c r="Q6" s="155"/>
    </row>
    <row r="7" spans="2:17" ht="19" customHeight="1" x14ac:dyDescent="0.2">
      <c r="B7" s="9"/>
      <c r="C7" s="9"/>
      <c r="D7" s="101"/>
      <c r="E7" s="101"/>
      <c r="F7" s="101"/>
      <c r="G7" s="101"/>
      <c r="H7" s="101"/>
      <c r="I7" s="101"/>
      <c r="J7" s="39"/>
      <c r="K7" s="8"/>
      <c r="L7" s="8"/>
      <c r="M7" s="8"/>
      <c r="N7" s="8"/>
      <c r="O7" s="9"/>
      <c r="P7" s="9"/>
      <c r="Q7" s="9"/>
    </row>
    <row r="8" spans="2:17" s="13" customFormat="1" ht="19" customHeight="1" x14ac:dyDescent="0.2">
      <c r="B8" s="12"/>
      <c r="C8" s="156" t="s">
        <v>6</v>
      </c>
      <c r="D8" s="156"/>
      <c r="E8" s="156"/>
      <c r="F8" s="38"/>
      <c r="G8" s="38"/>
      <c r="H8" s="8"/>
      <c r="I8" s="100"/>
      <c r="J8" s="70" t="s">
        <v>7</v>
      </c>
      <c r="K8" s="42"/>
      <c r="L8" s="42"/>
      <c r="M8" s="42"/>
      <c r="N8" s="42"/>
      <c r="O8" s="12"/>
      <c r="P8" s="12"/>
      <c r="Q8" s="12"/>
    </row>
    <row r="9" spans="2:17" s="13" customFormat="1" ht="16" customHeight="1" x14ac:dyDescent="0.2">
      <c r="B9" s="12"/>
      <c r="C9" s="152" t="s">
        <v>8</v>
      </c>
      <c r="D9" s="152"/>
      <c r="E9" s="152"/>
      <c r="F9" s="152"/>
      <c r="G9" s="152"/>
      <c r="H9" s="152"/>
      <c r="I9" s="100"/>
      <c r="J9" s="74" t="s">
        <v>9</v>
      </c>
      <c r="K9" s="157" t="s">
        <v>10</v>
      </c>
      <c r="L9" s="152"/>
      <c r="M9" s="152"/>
      <c r="N9" s="152"/>
      <c r="O9" s="152"/>
      <c r="P9" s="152"/>
      <c r="Q9" s="12"/>
    </row>
    <row r="10" spans="2:17" s="13" customFormat="1" ht="16" customHeight="1" x14ac:dyDescent="0.2">
      <c r="B10" s="12"/>
      <c r="C10" s="12"/>
      <c r="D10" s="100"/>
      <c r="E10" s="100"/>
      <c r="F10" s="100"/>
      <c r="G10" s="100"/>
      <c r="H10" s="100"/>
      <c r="I10" s="100"/>
      <c r="J10" s="75"/>
      <c r="K10" s="152" t="s">
        <v>11</v>
      </c>
      <c r="L10" s="152"/>
      <c r="M10" s="152"/>
      <c r="N10" s="152"/>
      <c r="O10" s="152"/>
      <c r="P10" s="152"/>
      <c r="Q10" s="12"/>
    </row>
    <row r="11" spans="2:17" s="13" customFormat="1" ht="16" customHeight="1" x14ac:dyDescent="0.2">
      <c r="B11" s="12"/>
      <c r="C11" s="154" t="s">
        <v>12</v>
      </c>
      <c r="D11" s="154"/>
      <c r="E11" s="8"/>
      <c r="F11" s="8"/>
      <c r="G11" s="8"/>
      <c r="H11" s="12"/>
      <c r="I11" s="100"/>
      <c r="J11" s="75"/>
      <c r="K11" s="152" t="s">
        <v>13</v>
      </c>
      <c r="L11" s="152"/>
      <c r="M11" s="152"/>
      <c r="N11" s="152"/>
      <c r="O11" s="152"/>
      <c r="P11" s="152"/>
      <c r="Q11" s="12"/>
    </row>
    <row r="12" spans="2:17" s="2" customFormat="1" ht="16" customHeight="1" x14ac:dyDescent="0.2">
      <c r="B12" s="1"/>
      <c r="C12" s="73" t="s">
        <v>9</v>
      </c>
      <c r="D12" s="152" t="s">
        <v>14</v>
      </c>
      <c r="E12" s="152"/>
      <c r="F12" s="152"/>
      <c r="G12" s="152"/>
      <c r="H12" s="152"/>
      <c r="I12" s="71"/>
      <c r="J12" s="74" t="s">
        <v>15</v>
      </c>
      <c r="K12" s="76" t="s">
        <v>16</v>
      </c>
      <c r="L12" s="3"/>
      <c r="M12" s="3"/>
      <c r="N12" s="3"/>
      <c r="O12" s="3"/>
      <c r="P12" s="3"/>
      <c r="Q12" s="1"/>
    </row>
    <row r="13" spans="2:17" s="2" customFormat="1" ht="16" customHeight="1" x14ac:dyDescent="0.2">
      <c r="B13" s="1"/>
      <c r="C13" s="73" t="s">
        <v>15</v>
      </c>
      <c r="D13" s="152" t="s">
        <v>17</v>
      </c>
      <c r="E13" s="152"/>
      <c r="F13" s="152"/>
      <c r="G13" s="152"/>
      <c r="H13" s="152"/>
      <c r="I13" s="71"/>
      <c r="J13" s="75"/>
      <c r="K13" s="152" t="s">
        <v>18</v>
      </c>
      <c r="L13" s="152"/>
      <c r="M13" s="152"/>
      <c r="N13" s="152"/>
      <c r="O13" s="152"/>
      <c r="P13" s="152"/>
      <c r="Q13" s="1"/>
    </row>
    <row r="14" spans="2:17" s="2" customFormat="1" ht="16" customHeight="1" x14ac:dyDescent="0.2">
      <c r="B14" s="1"/>
      <c r="C14" s="73" t="s">
        <v>19</v>
      </c>
      <c r="D14" s="152" t="s">
        <v>20</v>
      </c>
      <c r="E14" s="152"/>
      <c r="F14" s="152"/>
      <c r="G14" s="152"/>
      <c r="H14" s="152"/>
      <c r="I14" s="71"/>
      <c r="J14" s="74" t="s">
        <v>19</v>
      </c>
      <c r="K14" s="76" t="s">
        <v>21</v>
      </c>
      <c r="L14" s="3"/>
      <c r="M14" s="3"/>
      <c r="N14" s="3"/>
      <c r="O14" s="3"/>
      <c r="P14" s="3"/>
      <c r="Q14" s="1"/>
    </row>
    <row r="15" spans="2:17" s="2" customFormat="1" ht="16" customHeight="1" x14ac:dyDescent="0.2">
      <c r="B15" s="1"/>
      <c r="C15" s="77"/>
      <c r="D15" s="152" t="s">
        <v>22</v>
      </c>
      <c r="E15" s="152"/>
      <c r="F15" s="152"/>
      <c r="G15" s="152"/>
      <c r="H15" s="152"/>
      <c r="I15" s="71"/>
      <c r="J15" s="75"/>
      <c r="K15" s="152" t="s">
        <v>23</v>
      </c>
      <c r="L15" s="152"/>
      <c r="M15" s="152"/>
      <c r="N15" s="152"/>
      <c r="O15" s="152"/>
      <c r="P15" s="152"/>
      <c r="Q15" s="1"/>
    </row>
    <row r="16" spans="2:17" s="2" customFormat="1" ht="16" customHeight="1" x14ac:dyDescent="0.2">
      <c r="B16" s="1"/>
      <c r="C16" s="73" t="s">
        <v>24</v>
      </c>
      <c r="D16" s="152" t="s">
        <v>25</v>
      </c>
      <c r="E16" s="152"/>
      <c r="F16" s="152"/>
      <c r="G16" s="152"/>
      <c r="H16" s="152"/>
      <c r="I16" s="71"/>
      <c r="J16" s="93" t="s">
        <v>24</v>
      </c>
      <c r="K16" s="76" t="s">
        <v>26</v>
      </c>
      <c r="L16" s="3"/>
      <c r="M16" s="3"/>
      <c r="N16" s="3"/>
      <c r="O16" s="3"/>
      <c r="P16" s="3"/>
      <c r="Q16" s="1"/>
    </row>
    <row r="17" spans="2:17" s="2" customFormat="1" ht="16" customHeight="1" x14ac:dyDescent="0.2">
      <c r="B17" s="1"/>
      <c r="C17" s="73" t="s">
        <v>27</v>
      </c>
      <c r="D17" s="152" t="s">
        <v>28</v>
      </c>
      <c r="E17" s="152"/>
      <c r="F17" s="152"/>
      <c r="G17" s="152"/>
      <c r="H17" s="152"/>
      <c r="I17" s="71"/>
      <c r="J17" s="78"/>
      <c r="K17" s="152" t="s">
        <v>29</v>
      </c>
      <c r="L17" s="152"/>
      <c r="M17" s="152"/>
      <c r="N17" s="152"/>
      <c r="O17" s="152"/>
      <c r="P17" s="152"/>
      <c r="Q17" s="1"/>
    </row>
    <row r="18" spans="2:17" s="2" customFormat="1" ht="16" customHeight="1" x14ac:dyDescent="0.2">
      <c r="B18" s="1"/>
      <c r="C18" s="77"/>
      <c r="D18" s="152" t="s">
        <v>30</v>
      </c>
      <c r="E18" s="152"/>
      <c r="F18" s="152"/>
      <c r="G18" s="152"/>
      <c r="H18" s="152"/>
      <c r="I18" s="71"/>
      <c r="J18" s="93" t="s">
        <v>27</v>
      </c>
      <c r="K18" s="76" t="s">
        <v>31</v>
      </c>
      <c r="L18" s="3"/>
      <c r="M18" s="3"/>
      <c r="N18" s="3"/>
      <c r="O18" s="3"/>
      <c r="P18" s="3"/>
      <c r="Q18" s="1"/>
    </row>
    <row r="19" spans="2:17" s="13" customFormat="1" ht="16" customHeight="1" x14ac:dyDescent="0.2">
      <c r="B19" s="12"/>
      <c r="C19" s="73" t="s">
        <v>32</v>
      </c>
      <c r="D19" s="152" t="s">
        <v>33</v>
      </c>
      <c r="E19" s="152"/>
      <c r="F19" s="152"/>
      <c r="G19" s="152"/>
      <c r="H19" s="152"/>
      <c r="I19" s="100"/>
      <c r="J19" s="78"/>
      <c r="K19" s="152" t="s">
        <v>34</v>
      </c>
      <c r="L19" s="152"/>
      <c r="M19" s="152"/>
      <c r="N19" s="152"/>
      <c r="O19" s="152"/>
      <c r="P19" s="152"/>
      <c r="Q19" s="12"/>
    </row>
    <row r="20" spans="2:17" s="13" customFormat="1" ht="16" customHeight="1" x14ac:dyDescent="0.2">
      <c r="B20" s="12"/>
      <c r="C20" s="77"/>
      <c r="D20" s="152" t="s">
        <v>35</v>
      </c>
      <c r="E20" s="152"/>
      <c r="F20" s="152"/>
      <c r="G20" s="152"/>
      <c r="H20" s="152"/>
      <c r="I20" s="100"/>
      <c r="J20" s="93" t="s">
        <v>32</v>
      </c>
      <c r="K20" s="76" t="s">
        <v>36</v>
      </c>
      <c r="L20" s="3"/>
      <c r="M20" s="3"/>
      <c r="N20" s="3"/>
      <c r="O20" s="3"/>
      <c r="P20" s="3"/>
      <c r="Q20" s="12"/>
    </row>
    <row r="21" spans="2:17" s="13" customFormat="1" ht="16" customHeight="1" x14ac:dyDescent="0.2">
      <c r="B21" s="12"/>
      <c r="C21" s="77"/>
      <c r="D21" s="152" t="s">
        <v>37</v>
      </c>
      <c r="E21" s="152"/>
      <c r="F21" s="152"/>
      <c r="G21" s="152"/>
      <c r="H21" s="152"/>
      <c r="I21" s="100"/>
      <c r="J21" s="78"/>
      <c r="K21" s="152" t="s">
        <v>38</v>
      </c>
      <c r="L21" s="152"/>
      <c r="M21" s="152"/>
      <c r="N21" s="152"/>
      <c r="O21" s="152"/>
      <c r="P21" s="152"/>
      <c r="Q21" s="12"/>
    </row>
    <row r="22" spans="2:17" s="13" customFormat="1" ht="16" customHeight="1" x14ac:dyDescent="0.2">
      <c r="B22" s="12"/>
      <c r="C22" s="73" t="s">
        <v>39</v>
      </c>
      <c r="D22" s="152" t="s">
        <v>40</v>
      </c>
      <c r="E22" s="152"/>
      <c r="F22" s="152"/>
      <c r="G22" s="152"/>
      <c r="H22" s="152"/>
      <c r="I22" s="100"/>
      <c r="J22" s="77"/>
      <c r="K22" s="3"/>
      <c r="L22" s="3"/>
      <c r="M22" s="3"/>
      <c r="N22" s="3"/>
      <c r="O22" s="3"/>
      <c r="P22" s="3"/>
      <c r="Q22" s="12"/>
    </row>
    <row r="23" spans="2:17" s="13" customFormat="1" ht="16" customHeight="1" x14ac:dyDescent="0.2">
      <c r="B23" s="12"/>
      <c r="C23" s="153" t="s">
        <v>41</v>
      </c>
      <c r="D23" s="153"/>
      <c r="E23" s="153"/>
      <c r="F23" s="153"/>
      <c r="G23" s="153"/>
      <c r="H23" s="153"/>
      <c r="I23" s="100"/>
      <c r="J23" s="100"/>
      <c r="K23" s="12"/>
      <c r="L23" s="12"/>
      <c r="M23" s="12"/>
      <c r="N23" s="12"/>
      <c r="O23" s="12"/>
      <c r="P23" s="12"/>
      <c r="Q23" s="12"/>
    </row>
    <row r="24" spans="2:17" s="13" customFormat="1" ht="19" customHeight="1" thickBot="1" x14ac:dyDescent="0.25">
      <c r="B24" s="12"/>
      <c r="C24" s="106"/>
      <c r="D24" s="106"/>
      <c r="E24" s="106"/>
      <c r="F24" s="106"/>
      <c r="G24" s="106"/>
      <c r="H24" s="106"/>
      <c r="I24" s="100"/>
      <c r="J24" s="100"/>
      <c r="K24" s="12"/>
      <c r="L24" s="12"/>
      <c r="M24" s="12"/>
      <c r="N24" s="12"/>
      <c r="O24" s="12"/>
      <c r="P24" s="12"/>
      <c r="Q24" s="12"/>
    </row>
    <row r="25" spans="2:17" ht="19" customHeight="1" x14ac:dyDescent="0.2">
      <c r="B25" s="7"/>
      <c r="C25" s="7"/>
      <c r="D25" s="79" t="s">
        <v>42</v>
      </c>
      <c r="E25" s="80"/>
      <c r="F25" s="80"/>
      <c r="G25" s="81"/>
      <c r="H25" s="82"/>
      <c r="I25" s="72"/>
      <c r="J25" s="149" t="s">
        <v>43</v>
      </c>
      <c r="K25" s="150"/>
      <c r="L25" s="150"/>
      <c r="M25" s="150"/>
      <c r="N25" s="150"/>
      <c r="O25" s="150"/>
      <c r="P25" s="151"/>
      <c r="Q25" s="7"/>
    </row>
    <row r="26" spans="2:17" s="13" customFormat="1" ht="19" customHeight="1" x14ac:dyDescent="0.2">
      <c r="B26" s="12"/>
      <c r="C26" s="12"/>
      <c r="D26" s="21"/>
      <c r="E26" s="20" t="s">
        <v>44</v>
      </c>
      <c r="F26" s="20" t="s">
        <v>45</v>
      </c>
      <c r="G26" s="14"/>
      <c r="H26" s="22"/>
      <c r="I26" s="24"/>
      <c r="J26" s="141"/>
      <c r="K26" s="142"/>
      <c r="L26" s="122">
        <v>2020</v>
      </c>
      <c r="M26" s="122">
        <v>2021</v>
      </c>
      <c r="N26" s="122">
        <v>2022</v>
      </c>
      <c r="O26" s="122">
        <v>2023</v>
      </c>
      <c r="P26" s="44" t="s">
        <v>46</v>
      </c>
      <c r="Q26" s="12"/>
    </row>
    <row r="27" spans="2:17" s="13" customFormat="1" ht="19" customHeight="1" x14ac:dyDescent="0.2">
      <c r="B27" s="12"/>
      <c r="C27" s="12"/>
      <c r="D27" s="34" t="s">
        <v>47</v>
      </c>
      <c r="E27" s="118"/>
      <c r="F27" s="46" t="e">
        <f>E27/(E27+E28)</f>
        <v>#DIV/0!</v>
      </c>
      <c r="G27" s="12"/>
      <c r="H27" s="22"/>
      <c r="I27" s="24"/>
      <c r="J27" s="47" t="s">
        <v>48</v>
      </c>
      <c r="K27" s="48"/>
      <c r="L27" s="123"/>
      <c r="M27" s="123"/>
      <c r="N27" s="123"/>
      <c r="O27" s="123"/>
      <c r="P27" s="49">
        <f>SUM(L27:O27)</f>
        <v>0</v>
      </c>
      <c r="Q27" s="12"/>
    </row>
    <row r="28" spans="2:17" s="13" customFormat="1" ht="19" customHeight="1" x14ac:dyDescent="0.2">
      <c r="B28" s="12"/>
      <c r="C28" s="12"/>
      <c r="D28" s="34" t="s">
        <v>49</v>
      </c>
      <c r="E28" s="118"/>
      <c r="F28" s="46" t="e">
        <f>E28/(E28+E27)</f>
        <v>#DIV/0!</v>
      </c>
      <c r="G28" s="12"/>
      <c r="H28" s="22"/>
      <c r="I28" s="24"/>
      <c r="J28" s="50" t="s">
        <v>50</v>
      </c>
      <c r="K28" s="51"/>
      <c r="L28" s="51"/>
      <c r="M28" s="51"/>
      <c r="N28" s="51"/>
      <c r="O28" s="51"/>
      <c r="P28" s="52"/>
      <c r="Q28" s="12"/>
    </row>
    <row r="29" spans="2:17" s="13" customFormat="1" ht="19" customHeight="1" x14ac:dyDescent="0.2">
      <c r="B29" s="12"/>
      <c r="C29" s="12"/>
      <c r="D29" s="143"/>
      <c r="E29" s="144"/>
      <c r="F29" s="12"/>
      <c r="G29" s="12"/>
      <c r="H29" s="22"/>
      <c r="I29" s="24"/>
      <c r="J29" s="53" t="s">
        <v>51</v>
      </c>
      <c r="K29" s="48"/>
      <c r="L29" s="123"/>
      <c r="M29" s="123"/>
      <c r="N29" s="123"/>
      <c r="O29" s="123"/>
      <c r="P29" s="49">
        <f>SUM(L29:O29)</f>
        <v>0</v>
      </c>
      <c r="Q29" s="12"/>
    </row>
    <row r="30" spans="2:17" s="13" customFormat="1" ht="19" customHeight="1" x14ac:dyDescent="0.2">
      <c r="B30" s="12"/>
      <c r="C30" s="12"/>
      <c r="D30" s="41" t="s">
        <v>52</v>
      </c>
      <c r="E30" s="119"/>
      <c r="F30" s="12"/>
      <c r="G30" s="12"/>
      <c r="H30" s="22"/>
      <c r="I30" s="24"/>
      <c r="J30" s="53" t="s">
        <v>53</v>
      </c>
      <c r="K30" s="48"/>
      <c r="L30" s="123"/>
      <c r="M30" s="123"/>
      <c r="N30" s="123"/>
      <c r="O30" s="123"/>
      <c r="P30" s="49">
        <f>SUM(L30:O30)</f>
        <v>0</v>
      </c>
      <c r="Q30" s="12"/>
    </row>
    <row r="31" spans="2:17" s="13" customFormat="1" ht="19" customHeight="1" x14ac:dyDescent="0.2">
      <c r="B31" s="12"/>
      <c r="C31" s="12"/>
      <c r="D31" s="41" t="s">
        <v>54</v>
      </c>
      <c r="E31" s="120"/>
      <c r="F31" s="12"/>
      <c r="G31" s="12"/>
      <c r="H31" s="22"/>
      <c r="I31" s="24"/>
      <c r="J31" s="56" t="s">
        <v>55</v>
      </c>
      <c r="K31" s="48"/>
      <c r="L31" s="83">
        <f>SUM(L29:L30)</f>
        <v>0</v>
      </c>
      <c r="M31" s="83">
        <f>SUM(M29:M30)</f>
        <v>0</v>
      </c>
      <c r="N31" s="83">
        <f>SUM(N29:N30)</f>
        <v>0</v>
      </c>
      <c r="O31" s="83">
        <f>SUM(O29:O30)</f>
        <v>0</v>
      </c>
      <c r="P31" s="49">
        <f>SUM(L31:O31)</f>
        <v>0</v>
      </c>
      <c r="Q31" s="12"/>
    </row>
    <row r="32" spans="2:17" s="13" customFormat="1" ht="19" customHeight="1" x14ac:dyDescent="0.2">
      <c r="B32" s="12"/>
      <c r="C32" s="12"/>
      <c r="D32" s="41" t="s">
        <v>56</v>
      </c>
      <c r="E32" s="120"/>
      <c r="F32" s="12"/>
      <c r="G32" s="12"/>
      <c r="H32" s="22"/>
      <c r="I32" s="24"/>
      <c r="J32" s="50" t="s">
        <v>57</v>
      </c>
      <c r="K32" s="51"/>
      <c r="L32" s="51"/>
      <c r="M32" s="51"/>
      <c r="N32" s="51"/>
      <c r="O32" s="51"/>
      <c r="P32" s="52"/>
      <c r="Q32" s="12"/>
    </row>
    <row r="33" spans="2:17" s="13" customFormat="1" ht="19" customHeight="1" x14ac:dyDescent="0.2">
      <c r="B33" s="12"/>
      <c r="C33" s="12"/>
      <c r="D33" s="41" t="s">
        <v>58</v>
      </c>
      <c r="E33" s="57">
        <f>E32+(E30*(E31-E32))</f>
        <v>0</v>
      </c>
      <c r="F33" s="12"/>
      <c r="G33" s="12"/>
      <c r="H33" s="22"/>
      <c r="I33" s="24"/>
      <c r="J33" s="58" t="s">
        <v>59</v>
      </c>
      <c r="K33" s="59"/>
      <c r="L33" s="59"/>
      <c r="M33" s="59"/>
      <c r="N33" s="59"/>
      <c r="O33" s="59"/>
      <c r="P33" s="60"/>
      <c r="Q33" s="12"/>
    </row>
    <row r="34" spans="2:17" s="13" customFormat="1" ht="19" customHeight="1" x14ac:dyDescent="0.2">
      <c r="B34" s="12"/>
      <c r="C34" s="12"/>
      <c r="D34" s="145"/>
      <c r="E34" s="146"/>
      <c r="F34" s="12"/>
      <c r="G34" s="12"/>
      <c r="H34" s="22"/>
      <c r="I34" s="24"/>
      <c r="J34" s="53" t="s">
        <v>60</v>
      </c>
      <c r="K34" s="84"/>
      <c r="L34" s="124"/>
      <c r="M34" s="124"/>
      <c r="N34" s="124"/>
      <c r="O34" s="124"/>
      <c r="P34" s="49">
        <f>SUM(L34:O34)</f>
        <v>0</v>
      </c>
      <c r="Q34" s="12"/>
    </row>
    <row r="35" spans="2:17" s="13" customFormat="1" ht="20" customHeight="1" x14ac:dyDescent="0.2">
      <c r="B35" s="12"/>
      <c r="C35" s="12"/>
      <c r="D35" s="41" t="s">
        <v>61</v>
      </c>
      <c r="E35" s="121"/>
      <c r="F35" s="12"/>
      <c r="G35" s="12"/>
      <c r="H35" s="22"/>
      <c r="I35" s="24"/>
      <c r="J35" s="53" t="s">
        <v>62</v>
      </c>
      <c r="K35" s="84"/>
      <c r="L35" s="124"/>
      <c r="M35" s="124"/>
      <c r="N35" s="124"/>
      <c r="O35" s="124"/>
      <c r="P35" s="49">
        <f>SUM(L35:O35)</f>
        <v>0</v>
      </c>
      <c r="Q35" s="12"/>
    </row>
    <row r="36" spans="2:17" s="13" customFormat="1" ht="19" customHeight="1" x14ac:dyDescent="0.2">
      <c r="B36" s="12"/>
      <c r="C36" s="12"/>
      <c r="D36" s="41" t="s">
        <v>63</v>
      </c>
      <c r="E36" s="121"/>
      <c r="F36" s="12"/>
      <c r="G36" s="12"/>
      <c r="H36" s="22"/>
      <c r="I36" s="24"/>
      <c r="J36" s="53" t="s">
        <v>64</v>
      </c>
      <c r="K36" s="84"/>
      <c r="L36" s="124"/>
      <c r="M36" s="124"/>
      <c r="N36" s="124"/>
      <c r="O36" s="124"/>
      <c r="P36" s="49">
        <f>SUM(L36:O36)</f>
        <v>0</v>
      </c>
      <c r="Q36" s="12"/>
    </row>
    <row r="37" spans="2:17" s="13" customFormat="1" ht="19" customHeight="1" x14ac:dyDescent="0.2">
      <c r="B37" s="12"/>
      <c r="C37" s="12"/>
      <c r="D37" s="41" t="s">
        <v>65</v>
      </c>
      <c r="E37" s="46">
        <f>E35*(1-E36)</f>
        <v>0</v>
      </c>
      <c r="F37" s="12"/>
      <c r="G37" s="12"/>
      <c r="H37" s="22"/>
      <c r="I37" s="24"/>
      <c r="J37" s="58" t="s">
        <v>66</v>
      </c>
      <c r="K37" s="59"/>
      <c r="L37" s="59"/>
      <c r="M37" s="59"/>
      <c r="N37" s="59"/>
      <c r="O37" s="59"/>
      <c r="P37" s="60"/>
      <c r="Q37" s="12"/>
    </row>
    <row r="38" spans="2:17" s="13" customFormat="1" ht="19" customHeight="1" x14ac:dyDescent="0.2">
      <c r="B38" s="12"/>
      <c r="C38" s="12"/>
      <c r="D38" s="145"/>
      <c r="E38" s="146"/>
      <c r="F38" s="12"/>
      <c r="G38" s="12"/>
      <c r="H38" s="22"/>
      <c r="I38" s="24"/>
      <c r="J38" s="98" t="s">
        <v>67</v>
      </c>
      <c r="K38" s="99"/>
      <c r="L38" s="125"/>
      <c r="M38" s="125"/>
      <c r="N38" s="125"/>
      <c r="O38" s="125"/>
      <c r="P38" s="62">
        <f>SUM(L38:O38)</f>
        <v>0</v>
      </c>
      <c r="Q38" s="12"/>
    </row>
    <row r="39" spans="2:17" s="13" customFormat="1" ht="19" customHeight="1" thickBot="1" x14ac:dyDescent="0.25">
      <c r="B39" s="12"/>
      <c r="C39" s="12"/>
      <c r="D39" s="40" t="s">
        <v>68</v>
      </c>
      <c r="E39" s="63" t="e">
        <f>$E$33*$F$27+(($E$37*$F$28)*(1-$E$36))</f>
        <v>#DIV/0!</v>
      </c>
      <c r="F39" s="64" t="s">
        <v>69</v>
      </c>
      <c r="G39" s="36"/>
      <c r="H39" s="37"/>
      <c r="I39" s="24"/>
      <c r="J39" s="98" t="s">
        <v>70</v>
      </c>
      <c r="K39" s="99"/>
      <c r="L39" s="125"/>
      <c r="M39" s="125"/>
      <c r="N39" s="125"/>
      <c r="O39" s="125"/>
      <c r="P39" s="62">
        <f>SUM(L39:O39)</f>
        <v>0</v>
      </c>
      <c r="Q39" s="12"/>
    </row>
    <row r="40" spans="2:17" s="13" customFormat="1" ht="19" customHeight="1" x14ac:dyDescent="0.2">
      <c r="B40" s="12"/>
      <c r="C40" s="12"/>
      <c r="D40" s="146"/>
      <c r="E40" s="146"/>
      <c r="F40" s="12"/>
      <c r="G40" s="12"/>
      <c r="H40" s="12"/>
      <c r="I40" s="24"/>
      <c r="J40" s="147" t="s">
        <v>71</v>
      </c>
      <c r="K40" s="148"/>
      <c r="L40" s="125"/>
      <c r="M40" s="125"/>
      <c r="N40" s="125"/>
      <c r="O40" s="125"/>
      <c r="P40" s="62">
        <f>SUM(L40:O40)</f>
        <v>0</v>
      </c>
      <c r="Q40" s="12"/>
    </row>
    <row r="41" spans="2:17" s="13" customFormat="1" ht="19" customHeight="1" x14ac:dyDescent="0.2">
      <c r="B41" s="12"/>
      <c r="C41" s="12"/>
      <c r="D41" s="15"/>
      <c r="E41" s="104"/>
      <c r="F41" s="103"/>
      <c r="G41" s="12"/>
      <c r="H41" s="12"/>
      <c r="I41" s="24"/>
      <c r="J41" s="58" t="s">
        <v>72</v>
      </c>
      <c r="K41" s="59"/>
      <c r="L41" s="59"/>
      <c r="M41" s="59"/>
      <c r="N41" s="59"/>
      <c r="O41" s="59"/>
      <c r="P41" s="60"/>
      <c r="Q41" s="12"/>
    </row>
    <row r="42" spans="2:17" s="13" customFormat="1" ht="19" customHeight="1" x14ac:dyDescent="0.2">
      <c r="B42" s="12"/>
      <c r="C42" s="12"/>
      <c r="D42" s="12"/>
      <c r="E42" s="12"/>
      <c r="F42" s="12"/>
      <c r="G42" s="12"/>
      <c r="H42" s="12"/>
      <c r="I42" s="24"/>
      <c r="J42" s="53" t="s">
        <v>73</v>
      </c>
      <c r="K42" s="85"/>
      <c r="L42" s="126"/>
      <c r="M42" s="126"/>
      <c r="N42" s="126"/>
      <c r="O42" s="126"/>
      <c r="P42" s="62">
        <f t="shared" ref="P42:P49" si="0">SUM(L42:O42)</f>
        <v>0</v>
      </c>
      <c r="Q42" s="12"/>
    </row>
    <row r="43" spans="2:17" s="13" customFormat="1" ht="19" customHeight="1" x14ac:dyDescent="0.2">
      <c r="B43" s="12"/>
      <c r="C43" s="12"/>
      <c r="D43" s="15"/>
      <c r="E43" s="12"/>
      <c r="F43" s="12"/>
      <c r="G43" s="12"/>
      <c r="H43" s="12"/>
      <c r="I43" s="24"/>
      <c r="J43" s="53" t="s">
        <v>74</v>
      </c>
      <c r="K43" s="85"/>
      <c r="L43" s="126"/>
      <c r="M43" s="126"/>
      <c r="N43" s="126"/>
      <c r="O43" s="126"/>
      <c r="P43" s="62">
        <f t="shared" si="0"/>
        <v>0</v>
      </c>
      <c r="Q43" s="12"/>
    </row>
    <row r="44" spans="2:17" s="13" customFormat="1" ht="19" customHeight="1" x14ac:dyDescent="0.2">
      <c r="B44" s="12"/>
      <c r="C44" s="12"/>
      <c r="D44" s="65"/>
      <c r="E44" s="66"/>
      <c r="F44" s="66"/>
      <c r="G44" s="66"/>
      <c r="H44" s="66"/>
      <c r="I44" s="100"/>
      <c r="J44" s="53" t="s">
        <v>75</v>
      </c>
      <c r="K44" s="85"/>
      <c r="L44" s="126"/>
      <c r="M44" s="126"/>
      <c r="N44" s="126"/>
      <c r="O44" s="126"/>
      <c r="P44" s="62">
        <f t="shared" si="0"/>
        <v>0</v>
      </c>
      <c r="Q44" s="12"/>
    </row>
    <row r="45" spans="2:17" s="13" customFormat="1" ht="19" customHeight="1" x14ac:dyDescent="0.2">
      <c r="B45" s="12"/>
      <c r="C45" s="12"/>
      <c r="D45" s="105"/>
      <c r="E45" s="86"/>
      <c r="F45" s="86"/>
      <c r="G45" s="86"/>
      <c r="H45" s="86"/>
      <c r="I45" s="87"/>
      <c r="J45" s="53" t="s">
        <v>76</v>
      </c>
      <c r="K45" s="85"/>
      <c r="L45" s="126"/>
      <c r="M45" s="126"/>
      <c r="N45" s="126"/>
      <c r="O45" s="126"/>
      <c r="P45" s="62">
        <f t="shared" si="0"/>
        <v>0</v>
      </c>
      <c r="Q45" s="12"/>
    </row>
    <row r="46" spans="2:17" s="13" customFormat="1" ht="19" customHeight="1" x14ac:dyDescent="0.2">
      <c r="B46" s="12"/>
      <c r="C46" s="12"/>
      <c r="D46" s="135"/>
      <c r="E46" s="135"/>
      <c r="F46" s="135"/>
      <c r="G46" s="135"/>
      <c r="H46" s="135"/>
      <c r="I46" s="135"/>
      <c r="J46" s="53" t="s">
        <v>77</v>
      </c>
      <c r="K46" s="85"/>
      <c r="L46" s="126"/>
      <c r="M46" s="126"/>
      <c r="N46" s="126"/>
      <c r="O46" s="126"/>
      <c r="P46" s="62">
        <f t="shared" si="0"/>
        <v>0</v>
      </c>
      <c r="Q46" s="12"/>
    </row>
    <row r="47" spans="2:17" s="13" customFormat="1" ht="19" customHeight="1" x14ac:dyDescent="0.2">
      <c r="B47" s="12"/>
      <c r="C47" s="12"/>
      <c r="D47" s="88"/>
      <c r="E47" s="86"/>
      <c r="F47" s="86"/>
      <c r="G47" s="86"/>
      <c r="H47" s="86"/>
      <c r="I47" s="87"/>
      <c r="J47" s="67" t="s">
        <v>78</v>
      </c>
      <c r="K47" s="89"/>
      <c r="L47" s="90">
        <f>SUM(L34:L46)</f>
        <v>0</v>
      </c>
      <c r="M47" s="90">
        <f>SUM(M34:M46)</f>
        <v>0</v>
      </c>
      <c r="N47" s="90">
        <f>SUM(N34:N46)</f>
        <v>0</v>
      </c>
      <c r="O47" s="90">
        <f>SUM(O34:O46)</f>
        <v>0</v>
      </c>
      <c r="P47" s="62">
        <f t="shared" si="0"/>
        <v>0</v>
      </c>
      <c r="Q47" s="12"/>
    </row>
    <row r="48" spans="2:17" s="13" customFormat="1" ht="19" customHeight="1" x14ac:dyDescent="0.2">
      <c r="B48" s="12"/>
      <c r="C48" s="12"/>
      <c r="D48" s="88"/>
      <c r="E48" s="86"/>
      <c r="F48" s="86"/>
      <c r="G48" s="86"/>
      <c r="H48" s="86"/>
      <c r="I48" s="87"/>
      <c r="J48" s="47" t="s">
        <v>79</v>
      </c>
      <c r="K48" s="89"/>
      <c r="L48" s="90">
        <f>L31-L47</f>
        <v>0</v>
      </c>
      <c r="M48" s="90">
        <f>M31-M47</f>
        <v>0</v>
      </c>
      <c r="N48" s="90">
        <f>N31-N47</f>
        <v>0</v>
      </c>
      <c r="O48" s="90">
        <f>O31-O47</f>
        <v>0</v>
      </c>
      <c r="P48" s="62">
        <f t="shared" si="0"/>
        <v>0</v>
      </c>
      <c r="Q48" s="12"/>
    </row>
    <row r="49" spans="2:17" s="13" customFormat="1" ht="19" customHeight="1" thickBot="1" x14ac:dyDescent="0.25">
      <c r="B49" s="12"/>
      <c r="C49" s="12"/>
      <c r="D49" s="94"/>
      <c r="E49" s="86"/>
      <c r="F49" s="86"/>
      <c r="G49" s="86"/>
      <c r="H49" s="86"/>
      <c r="I49" s="87"/>
      <c r="J49" s="68" t="s">
        <v>80</v>
      </c>
      <c r="K49" s="91"/>
      <c r="L49" s="92">
        <f>L27+L48</f>
        <v>0</v>
      </c>
      <c r="M49" s="92">
        <f>M27+M48</f>
        <v>0</v>
      </c>
      <c r="N49" s="92">
        <f>N27+N48</f>
        <v>0</v>
      </c>
      <c r="O49" s="92">
        <f>O27+O48</f>
        <v>0</v>
      </c>
      <c r="P49" s="69">
        <f t="shared" si="0"/>
        <v>0</v>
      </c>
      <c r="Q49" s="12"/>
    </row>
    <row r="50" spans="2:17" ht="19" customHeight="1" thickBot="1" x14ac:dyDescent="0.25">
      <c r="B50" s="9"/>
      <c r="C50" s="9"/>
      <c r="D50" s="136"/>
      <c r="E50" s="136"/>
      <c r="F50" s="136"/>
      <c r="G50" s="136"/>
      <c r="H50" s="136"/>
      <c r="I50" s="136"/>
      <c r="J50" s="102"/>
      <c r="K50" s="9"/>
      <c r="L50" s="9"/>
      <c r="M50" s="9"/>
      <c r="N50" s="9"/>
      <c r="O50" s="9"/>
      <c r="P50" s="9"/>
      <c r="Q50" s="9"/>
    </row>
    <row r="51" spans="2:17" s="13" customFormat="1" ht="19" customHeight="1" x14ac:dyDescent="0.2">
      <c r="B51" s="12"/>
      <c r="C51" s="12"/>
      <c r="D51" s="29" t="s">
        <v>81</v>
      </c>
      <c r="E51" s="30"/>
      <c r="F51" s="30"/>
      <c r="G51" s="30"/>
      <c r="H51" s="30"/>
      <c r="I51" s="31"/>
      <c r="J51" s="30"/>
      <c r="K51" s="30"/>
      <c r="L51" s="30"/>
      <c r="M51" s="30"/>
      <c r="N51" s="30"/>
      <c r="O51" s="30"/>
      <c r="P51" s="32"/>
      <c r="Q51" s="12"/>
    </row>
    <row r="52" spans="2:17" s="13" customFormat="1" ht="19" customHeight="1" x14ac:dyDescent="0.2">
      <c r="B52" s="12"/>
      <c r="C52" s="12"/>
      <c r="D52" s="107" t="s">
        <v>82</v>
      </c>
      <c r="E52" s="12"/>
      <c r="F52" s="12"/>
      <c r="G52" s="12"/>
      <c r="H52" s="12"/>
      <c r="I52" s="24"/>
      <c r="J52" s="12"/>
      <c r="K52" s="15" t="s">
        <v>83</v>
      </c>
      <c r="L52" s="12"/>
      <c r="M52" s="12"/>
      <c r="N52" s="12"/>
      <c r="O52" s="12"/>
      <c r="P52" s="22"/>
      <c r="Q52" s="12"/>
    </row>
    <row r="53" spans="2:17" s="13" customFormat="1" ht="19" customHeight="1" x14ac:dyDescent="0.2">
      <c r="B53" s="12"/>
      <c r="C53" s="12"/>
      <c r="D53" s="108"/>
      <c r="E53" s="26">
        <v>2020</v>
      </c>
      <c r="F53" s="26">
        <v>2021</v>
      </c>
      <c r="G53" s="26">
        <v>2022</v>
      </c>
      <c r="H53" s="27">
        <v>2023</v>
      </c>
      <c r="I53" s="27" t="s">
        <v>46</v>
      </c>
      <c r="J53" s="12"/>
      <c r="K53" s="12"/>
      <c r="L53" s="26">
        <v>2020</v>
      </c>
      <c r="M53" s="26">
        <v>2021</v>
      </c>
      <c r="N53" s="26">
        <v>2022</v>
      </c>
      <c r="O53" s="27">
        <v>2023</v>
      </c>
      <c r="P53" s="33" t="s">
        <v>46</v>
      </c>
      <c r="Q53" s="12"/>
    </row>
    <row r="54" spans="2:17" s="13" customFormat="1" ht="19" customHeight="1" x14ac:dyDescent="0.2">
      <c r="B54" s="12"/>
      <c r="C54" s="12"/>
      <c r="D54" s="34" t="s">
        <v>84</v>
      </c>
      <c r="E54" s="96">
        <f>L48</f>
        <v>0</v>
      </c>
      <c r="F54" s="28">
        <f>M48/(1+E41)^(F53-E53)</f>
        <v>0</v>
      </c>
      <c r="G54" s="28">
        <f>N48/(1+E41)^(G53-E53)</f>
        <v>0</v>
      </c>
      <c r="H54" s="28">
        <f>O48/(1+E41)^(H53-E53)</f>
        <v>0</v>
      </c>
      <c r="I54" s="109">
        <f>SUM(E54:H54)</f>
        <v>0</v>
      </c>
      <c r="J54" s="12"/>
      <c r="K54" s="16" t="s">
        <v>84</v>
      </c>
      <c r="L54" s="96">
        <f>L48</f>
        <v>0</v>
      </c>
      <c r="M54" s="28">
        <f>M48/(1+E41)^(F53-E53)</f>
        <v>0</v>
      </c>
      <c r="N54" s="28">
        <f>N48/(1+E41)^(G53-E53)</f>
        <v>0</v>
      </c>
      <c r="O54" s="28">
        <f>O48/(1+E41)^(H53-F53)</f>
        <v>0</v>
      </c>
      <c r="P54" s="35">
        <f>SUM(L54:O54)</f>
        <v>0</v>
      </c>
      <c r="Q54" s="12"/>
    </row>
    <row r="55" spans="2:17" s="13" customFormat="1" ht="19" customHeight="1" x14ac:dyDescent="0.2">
      <c r="B55" s="12"/>
      <c r="C55" s="12"/>
      <c r="D55" s="34" t="s">
        <v>85</v>
      </c>
      <c r="E55" s="137"/>
      <c r="F55" s="138"/>
      <c r="G55" s="138"/>
      <c r="H55" s="138"/>
      <c r="I55" s="139"/>
      <c r="J55" s="12"/>
      <c r="K55" s="16" t="s">
        <v>86</v>
      </c>
      <c r="L55" s="133"/>
      <c r="M55" s="133"/>
      <c r="N55" s="133"/>
      <c r="O55" s="133"/>
      <c r="P55" s="35">
        <f>SUM(L55:O55)</f>
        <v>0</v>
      </c>
      <c r="Q55" s="12"/>
    </row>
    <row r="56" spans="2:17" s="13" customFormat="1" ht="19" customHeight="1" x14ac:dyDescent="0.2">
      <c r="B56" s="12"/>
      <c r="C56" s="12"/>
      <c r="D56" s="111" t="s">
        <v>87</v>
      </c>
      <c r="E56" s="127"/>
      <c r="F56" s="127"/>
      <c r="G56" s="127"/>
      <c r="H56" s="127"/>
      <c r="I56" s="118"/>
      <c r="J56" s="12"/>
      <c r="K56" s="16" t="s">
        <v>88</v>
      </c>
      <c r="L56" s="134"/>
      <c r="M56" s="134"/>
      <c r="N56" s="134"/>
      <c r="O56" s="134"/>
      <c r="P56" s="35">
        <f>P54-P55</f>
        <v>0</v>
      </c>
      <c r="Q56" s="12"/>
    </row>
    <row r="57" spans="2:17" s="13" customFormat="1" ht="19" customHeight="1" x14ac:dyDescent="0.2">
      <c r="B57" s="12"/>
      <c r="C57" s="12"/>
      <c r="D57" s="111" t="s">
        <v>89</v>
      </c>
      <c r="E57" s="127"/>
      <c r="F57" s="127"/>
      <c r="G57" s="127"/>
      <c r="H57" s="127"/>
      <c r="I57" s="129"/>
      <c r="J57" s="12"/>
      <c r="K57" s="12"/>
      <c r="L57" s="12"/>
      <c r="M57" s="12"/>
      <c r="N57" s="12"/>
      <c r="O57" s="12"/>
      <c r="P57" s="22"/>
      <c r="Q57" s="12"/>
    </row>
    <row r="58" spans="2:17" s="13" customFormat="1" ht="19" customHeight="1" x14ac:dyDescent="0.2">
      <c r="B58" s="12"/>
      <c r="C58" s="12"/>
      <c r="D58" s="111" t="s">
        <v>90</v>
      </c>
      <c r="E58" s="127"/>
      <c r="F58" s="127"/>
      <c r="G58" s="127"/>
      <c r="H58" s="127"/>
      <c r="I58" s="130">
        <f>I57*I56</f>
        <v>0</v>
      </c>
      <c r="J58" s="12"/>
      <c r="K58" s="12"/>
      <c r="L58" s="12"/>
      <c r="M58" s="12"/>
      <c r="N58" s="12"/>
      <c r="O58" s="12"/>
      <c r="P58" s="22"/>
      <c r="Q58" s="12"/>
    </row>
    <row r="59" spans="2:17" s="13" customFormat="1" ht="16" x14ac:dyDescent="0.2">
      <c r="B59" s="12"/>
      <c r="C59" s="12"/>
      <c r="D59" s="34" t="s">
        <v>91</v>
      </c>
      <c r="E59" s="127"/>
      <c r="F59" s="127"/>
      <c r="G59" s="127"/>
      <c r="H59" s="127"/>
      <c r="I59" s="131">
        <f>I58/(1+E41)^(H53-E53)</f>
        <v>0</v>
      </c>
      <c r="J59" s="12"/>
      <c r="K59" s="12"/>
      <c r="L59" s="12"/>
      <c r="M59" s="12"/>
      <c r="N59" s="12"/>
      <c r="O59" s="12"/>
      <c r="P59" s="22"/>
      <c r="Q59" s="12"/>
    </row>
    <row r="60" spans="2:17" s="13" customFormat="1" ht="17" thickBot="1" x14ac:dyDescent="0.25">
      <c r="B60" s="12"/>
      <c r="C60" s="12"/>
      <c r="D60" s="115" t="s">
        <v>88</v>
      </c>
      <c r="E60" s="128"/>
      <c r="F60" s="128"/>
      <c r="G60" s="128"/>
      <c r="H60" s="128"/>
      <c r="I60" s="132">
        <f>I59+I54</f>
        <v>0</v>
      </c>
      <c r="J60" s="36"/>
      <c r="K60" s="36"/>
      <c r="L60" s="36"/>
      <c r="M60" s="36"/>
      <c r="N60" s="36"/>
      <c r="O60" s="36"/>
      <c r="P60" s="37"/>
      <c r="Q60" s="12"/>
    </row>
    <row r="61" spans="2:17" s="13" customFormat="1" ht="16" x14ac:dyDescent="0.2">
      <c r="B61" s="12"/>
      <c r="C61" s="12"/>
      <c r="D61" s="105"/>
      <c r="E61" s="23"/>
      <c r="F61" s="23"/>
      <c r="G61" s="23"/>
      <c r="H61" s="23"/>
      <c r="I61" s="25"/>
      <c r="J61" s="12"/>
      <c r="K61" s="12"/>
      <c r="L61" s="12"/>
      <c r="M61" s="12"/>
      <c r="N61" s="12"/>
      <c r="O61" s="12"/>
      <c r="P61" s="12"/>
      <c r="Q61" s="12"/>
    </row>
    <row r="62" spans="2:17" x14ac:dyDescent="0.2">
      <c r="B62" s="9"/>
      <c r="C62" s="9"/>
      <c r="D62" s="17" t="s">
        <v>2</v>
      </c>
      <c r="E62" s="6"/>
      <c r="F62" s="9"/>
      <c r="G62" s="9"/>
      <c r="H62" s="9"/>
      <c r="I62" s="10"/>
      <c r="J62" s="9"/>
      <c r="K62" s="9"/>
      <c r="L62" s="9"/>
      <c r="M62" s="9"/>
      <c r="N62" s="9"/>
      <c r="O62" s="9"/>
      <c r="P62" s="9"/>
      <c r="Q62" s="9"/>
    </row>
    <row r="63" spans="2:17" x14ac:dyDescent="0.2">
      <c r="B63" s="9"/>
      <c r="C63" s="9"/>
      <c r="D63" s="140" t="s">
        <v>3</v>
      </c>
      <c r="E63" s="140"/>
      <c r="F63" s="140"/>
      <c r="G63" s="140"/>
      <c r="H63" s="140"/>
      <c r="I63" s="140"/>
      <c r="J63" s="140"/>
      <c r="K63" s="140"/>
      <c r="L63" s="140"/>
      <c r="M63" s="140"/>
      <c r="N63" s="140"/>
      <c r="O63" s="140"/>
      <c r="P63" s="140"/>
      <c r="Q63" s="9"/>
    </row>
    <row r="64" spans="2:17" x14ac:dyDescent="0.2">
      <c r="B64" s="9"/>
      <c r="C64" s="9"/>
      <c r="D64" s="18" t="s">
        <v>4</v>
      </c>
      <c r="E64" s="6"/>
      <c r="F64" s="9"/>
      <c r="G64" s="9"/>
      <c r="H64" s="9"/>
      <c r="I64" s="10"/>
      <c r="J64" s="9"/>
      <c r="K64" s="9"/>
      <c r="L64" s="9"/>
      <c r="M64" s="9"/>
      <c r="N64" s="9"/>
      <c r="O64" s="9"/>
      <c r="P64" s="9"/>
      <c r="Q64" s="9"/>
    </row>
    <row r="65" spans="2:17" x14ac:dyDescent="0.2">
      <c r="B65" s="9"/>
      <c r="C65" s="9"/>
      <c r="D65" s="10"/>
      <c r="E65" s="9"/>
      <c r="F65" s="9"/>
      <c r="G65" s="9"/>
      <c r="H65" s="9"/>
      <c r="I65" s="10"/>
      <c r="J65" s="9"/>
      <c r="K65" s="9"/>
      <c r="L65" s="9"/>
      <c r="M65" s="9"/>
      <c r="N65" s="9"/>
      <c r="O65" s="9"/>
      <c r="P65" s="9"/>
      <c r="Q65" s="9"/>
    </row>
  </sheetData>
  <mergeCells count="35">
    <mergeCell ref="C11:D11"/>
    <mergeCell ref="K11:P11"/>
    <mergeCell ref="B6:Q6"/>
    <mergeCell ref="C8:E8"/>
    <mergeCell ref="C9:H9"/>
    <mergeCell ref="K9:P9"/>
    <mergeCell ref="K10:P10"/>
    <mergeCell ref="D12:H12"/>
    <mergeCell ref="D13:H13"/>
    <mergeCell ref="K13:P13"/>
    <mergeCell ref="D14:H14"/>
    <mergeCell ref="D15:H15"/>
    <mergeCell ref="K15:P15"/>
    <mergeCell ref="J25:P25"/>
    <mergeCell ref="D16:H16"/>
    <mergeCell ref="D17:H17"/>
    <mergeCell ref="K17:P17"/>
    <mergeCell ref="D18:H18"/>
    <mergeCell ref="D19:H19"/>
    <mergeCell ref="K19:P19"/>
    <mergeCell ref="D20:H20"/>
    <mergeCell ref="D21:H21"/>
    <mergeCell ref="K21:P21"/>
    <mergeCell ref="D22:H22"/>
    <mergeCell ref="C23:H23"/>
    <mergeCell ref="D46:I46"/>
    <mergeCell ref="D50:I50"/>
    <mergeCell ref="E55:I55"/>
    <mergeCell ref="D63:P63"/>
    <mergeCell ref="J26:K26"/>
    <mergeCell ref="D29:E29"/>
    <mergeCell ref="D34:E34"/>
    <mergeCell ref="D38:E38"/>
    <mergeCell ref="D40:E40"/>
    <mergeCell ref="J40:K40"/>
  </mergeCells>
  <conditionalFormatting sqref="F45:H45 E61:H61">
    <cfRule type="expression" dxfId="5" priority="3" stopIfTrue="1">
      <formula>ISERROR(E45)</formula>
    </cfRule>
  </conditionalFormatting>
  <conditionalFormatting sqref="K47:O47">
    <cfRule type="expression" dxfId="4" priority="2" stopIfTrue="1">
      <formula>ISERROR(K47)</formula>
    </cfRule>
  </conditionalFormatting>
  <conditionalFormatting sqref="L27:O27 K42:O45 K48:O49">
    <cfRule type="expression" dxfId="3" priority="1" stopIfTrue="1">
      <formula>ISERROR(K27)</formula>
    </cfRule>
  </conditionalFormatting>
  <hyperlinks>
    <hyperlink ref="D64" r:id="rId1" xr:uid="{96B8CD08-C295-BB42-8AE7-BC6823707D26}"/>
  </hyperlinks>
  <pageMargins left="0.7" right="0.7" top="0.75" bottom="0.75" header="0.3" footer="0.3"/>
  <pageSetup paperSize="9"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801A-B9E0-4D46-8B62-E334906DEEE0}">
  <dimension ref="B2:Q65"/>
  <sheetViews>
    <sheetView topLeftCell="A31" zoomScaleNormal="100" workbookViewId="0"/>
  </sheetViews>
  <sheetFormatPr baseColWidth="10" defaultColWidth="8.83203125" defaultRowHeight="14" x14ac:dyDescent="0.2"/>
  <cols>
    <col min="1" max="3" width="4.33203125" style="11" customWidth="1"/>
    <col min="4" max="4" width="35" style="19" customWidth="1"/>
    <col min="5" max="5" width="19.6640625" style="11" customWidth="1"/>
    <col min="6" max="6" width="21.1640625" style="11" customWidth="1"/>
    <col min="7" max="8" width="19.6640625" style="11" customWidth="1"/>
    <col min="9" max="9" width="19.6640625" style="19" customWidth="1"/>
    <col min="10" max="10" width="5.6640625" style="11" customWidth="1"/>
    <col min="11" max="11" width="33.83203125" style="11" customWidth="1"/>
    <col min="12" max="16" width="19.83203125" style="11" customWidth="1"/>
    <col min="17" max="17" width="4.5" style="11" customWidth="1"/>
    <col min="18" max="18" width="8.83203125" style="11" bestFit="1"/>
    <col min="19" max="16384" width="8.83203125" style="11"/>
  </cols>
  <sheetData>
    <row r="2" spans="2:17" x14ac:dyDescent="0.2">
      <c r="B2" s="9"/>
      <c r="C2" s="9"/>
      <c r="D2" s="10"/>
      <c r="E2" s="9"/>
      <c r="F2" s="9"/>
      <c r="G2" s="9"/>
      <c r="H2" s="9"/>
      <c r="I2" s="10"/>
      <c r="J2" s="9"/>
      <c r="K2" s="9"/>
      <c r="L2" s="9"/>
      <c r="M2" s="9"/>
      <c r="N2" s="9"/>
      <c r="O2" s="9"/>
      <c r="P2" s="9"/>
      <c r="Q2" s="9"/>
    </row>
    <row r="3" spans="2:17" ht="20" x14ac:dyDescent="0.2">
      <c r="B3" s="9"/>
      <c r="C3" s="9"/>
      <c r="D3" s="10"/>
      <c r="E3" s="9"/>
      <c r="F3" s="9"/>
      <c r="G3" s="9"/>
      <c r="H3" s="9"/>
      <c r="I3" s="10"/>
      <c r="J3" s="9"/>
      <c r="K3" s="9"/>
      <c r="L3" s="9"/>
      <c r="M3" s="9"/>
      <c r="N3" s="9"/>
      <c r="O3" s="9"/>
      <c r="P3" s="4" t="s">
        <v>0</v>
      </c>
      <c r="Q3" s="9"/>
    </row>
    <row r="4" spans="2:17" ht="28" x14ac:dyDescent="0.2">
      <c r="B4" s="9"/>
      <c r="C4" s="9"/>
      <c r="D4" s="10"/>
      <c r="E4" s="9"/>
      <c r="F4" s="9"/>
      <c r="G4" s="9"/>
      <c r="H4" s="9"/>
      <c r="I4" s="10"/>
      <c r="J4" s="9"/>
      <c r="K4" s="9"/>
      <c r="L4" s="9"/>
      <c r="M4" s="9"/>
      <c r="N4" s="9"/>
      <c r="O4" s="9"/>
      <c r="P4" s="5" t="s">
        <v>1</v>
      </c>
      <c r="Q4" s="9"/>
    </row>
    <row r="5" spans="2:17" x14ac:dyDescent="0.2">
      <c r="B5" s="9"/>
      <c r="C5" s="9"/>
      <c r="D5" s="10"/>
      <c r="E5" s="9"/>
      <c r="F5" s="9"/>
      <c r="G5" s="9"/>
      <c r="H5" s="9"/>
      <c r="I5" s="10"/>
      <c r="J5" s="9"/>
      <c r="K5" s="9"/>
      <c r="L5" s="9"/>
      <c r="M5" s="9"/>
      <c r="N5" s="9"/>
      <c r="O5" s="9"/>
      <c r="P5" s="9"/>
      <c r="Q5" s="9"/>
    </row>
    <row r="6" spans="2:17" ht="30" x14ac:dyDescent="0.2">
      <c r="B6" s="155" t="s">
        <v>5</v>
      </c>
      <c r="C6" s="155"/>
      <c r="D6" s="155"/>
      <c r="E6" s="155"/>
      <c r="F6" s="155"/>
      <c r="G6" s="155"/>
      <c r="H6" s="155"/>
      <c r="I6" s="155"/>
      <c r="J6" s="155"/>
      <c r="K6" s="155"/>
      <c r="L6" s="155"/>
      <c r="M6" s="155"/>
      <c r="N6" s="155"/>
      <c r="O6" s="155"/>
      <c r="P6" s="155"/>
      <c r="Q6" s="155"/>
    </row>
    <row r="7" spans="2:17" ht="19" customHeight="1" x14ac:dyDescent="0.2">
      <c r="B7" s="9"/>
      <c r="C7" s="9"/>
      <c r="D7" s="101"/>
      <c r="E7" s="101"/>
      <c r="F7" s="101"/>
      <c r="G7" s="101"/>
      <c r="H7" s="101"/>
      <c r="I7" s="101"/>
      <c r="J7" s="39"/>
      <c r="K7" s="8"/>
      <c r="L7" s="8"/>
      <c r="M7" s="8"/>
      <c r="N7" s="8"/>
      <c r="O7" s="9"/>
      <c r="P7" s="9"/>
      <c r="Q7" s="9"/>
    </row>
    <row r="8" spans="2:17" s="13" customFormat="1" ht="19" customHeight="1" x14ac:dyDescent="0.2">
      <c r="B8" s="12"/>
      <c r="C8" s="156" t="s">
        <v>6</v>
      </c>
      <c r="D8" s="156"/>
      <c r="E8" s="156"/>
      <c r="F8" s="38"/>
      <c r="G8" s="38"/>
      <c r="H8" s="8"/>
      <c r="I8" s="100"/>
      <c r="J8" s="70" t="s">
        <v>7</v>
      </c>
      <c r="K8" s="42"/>
      <c r="L8" s="42"/>
      <c r="M8" s="42"/>
      <c r="N8" s="42"/>
      <c r="O8" s="12"/>
      <c r="P8" s="12"/>
      <c r="Q8" s="12"/>
    </row>
    <row r="9" spans="2:17" s="13" customFormat="1" ht="16" customHeight="1" x14ac:dyDescent="0.2">
      <c r="B9" s="12"/>
      <c r="C9" s="152" t="s">
        <v>8</v>
      </c>
      <c r="D9" s="152"/>
      <c r="E9" s="152"/>
      <c r="F9" s="152"/>
      <c r="G9" s="152"/>
      <c r="H9" s="152"/>
      <c r="I9" s="100"/>
      <c r="J9" s="74" t="s">
        <v>9</v>
      </c>
      <c r="K9" s="157" t="s">
        <v>10</v>
      </c>
      <c r="L9" s="152"/>
      <c r="M9" s="152"/>
      <c r="N9" s="152"/>
      <c r="O9" s="152"/>
      <c r="P9" s="152"/>
      <c r="Q9" s="12"/>
    </row>
    <row r="10" spans="2:17" s="13" customFormat="1" ht="16" customHeight="1" x14ac:dyDescent="0.2">
      <c r="B10" s="12"/>
      <c r="C10" s="12"/>
      <c r="D10" s="100"/>
      <c r="E10" s="100"/>
      <c r="F10" s="100"/>
      <c r="G10" s="100"/>
      <c r="H10" s="100"/>
      <c r="I10" s="100"/>
      <c r="J10" s="75"/>
      <c r="K10" s="152" t="s">
        <v>11</v>
      </c>
      <c r="L10" s="152"/>
      <c r="M10" s="152"/>
      <c r="N10" s="152"/>
      <c r="O10" s="152"/>
      <c r="P10" s="152"/>
      <c r="Q10" s="12"/>
    </row>
    <row r="11" spans="2:17" s="13" customFormat="1" ht="16" customHeight="1" x14ac:dyDescent="0.2">
      <c r="B11" s="12"/>
      <c r="C11" s="154" t="s">
        <v>12</v>
      </c>
      <c r="D11" s="154"/>
      <c r="E11" s="8"/>
      <c r="F11" s="8"/>
      <c r="G11" s="8"/>
      <c r="H11" s="12"/>
      <c r="I11" s="100"/>
      <c r="J11" s="75"/>
      <c r="K11" s="152" t="s">
        <v>13</v>
      </c>
      <c r="L11" s="152"/>
      <c r="M11" s="152"/>
      <c r="N11" s="152"/>
      <c r="O11" s="152"/>
      <c r="P11" s="152"/>
      <c r="Q11" s="12"/>
    </row>
    <row r="12" spans="2:17" s="2" customFormat="1" ht="16" customHeight="1" x14ac:dyDescent="0.2">
      <c r="B12" s="1"/>
      <c r="C12" s="73" t="s">
        <v>9</v>
      </c>
      <c r="D12" s="152" t="s">
        <v>14</v>
      </c>
      <c r="E12" s="152"/>
      <c r="F12" s="152"/>
      <c r="G12" s="152"/>
      <c r="H12" s="152"/>
      <c r="I12" s="71"/>
      <c r="J12" s="74" t="s">
        <v>15</v>
      </c>
      <c r="K12" s="76" t="s">
        <v>16</v>
      </c>
      <c r="L12" s="3"/>
      <c r="M12" s="3"/>
      <c r="N12" s="3"/>
      <c r="O12" s="3"/>
      <c r="P12" s="3"/>
      <c r="Q12" s="1"/>
    </row>
    <row r="13" spans="2:17" s="2" customFormat="1" ht="16" customHeight="1" x14ac:dyDescent="0.2">
      <c r="B13" s="1"/>
      <c r="C13" s="73" t="s">
        <v>15</v>
      </c>
      <c r="D13" s="152" t="s">
        <v>17</v>
      </c>
      <c r="E13" s="152"/>
      <c r="F13" s="152"/>
      <c r="G13" s="152"/>
      <c r="H13" s="152"/>
      <c r="I13" s="71"/>
      <c r="J13" s="75"/>
      <c r="K13" s="152" t="s">
        <v>18</v>
      </c>
      <c r="L13" s="152"/>
      <c r="M13" s="152"/>
      <c r="N13" s="152"/>
      <c r="O13" s="152"/>
      <c r="P13" s="152"/>
      <c r="Q13" s="1"/>
    </row>
    <row r="14" spans="2:17" s="2" customFormat="1" ht="16" customHeight="1" x14ac:dyDescent="0.2">
      <c r="B14" s="1"/>
      <c r="C14" s="73" t="s">
        <v>19</v>
      </c>
      <c r="D14" s="152" t="s">
        <v>20</v>
      </c>
      <c r="E14" s="152"/>
      <c r="F14" s="152"/>
      <c r="G14" s="152"/>
      <c r="H14" s="152"/>
      <c r="I14" s="71"/>
      <c r="J14" s="74" t="s">
        <v>19</v>
      </c>
      <c r="K14" s="76" t="s">
        <v>21</v>
      </c>
      <c r="L14" s="3"/>
      <c r="M14" s="3"/>
      <c r="N14" s="3"/>
      <c r="O14" s="3"/>
      <c r="P14" s="3"/>
      <c r="Q14" s="1"/>
    </row>
    <row r="15" spans="2:17" s="2" customFormat="1" ht="16" customHeight="1" x14ac:dyDescent="0.2">
      <c r="B15" s="1"/>
      <c r="C15" s="77"/>
      <c r="D15" s="152" t="s">
        <v>22</v>
      </c>
      <c r="E15" s="152"/>
      <c r="F15" s="152"/>
      <c r="G15" s="152"/>
      <c r="H15" s="152"/>
      <c r="I15" s="71"/>
      <c r="J15" s="75"/>
      <c r="K15" s="152" t="s">
        <v>23</v>
      </c>
      <c r="L15" s="152"/>
      <c r="M15" s="152"/>
      <c r="N15" s="152"/>
      <c r="O15" s="152"/>
      <c r="P15" s="152"/>
      <c r="Q15" s="1"/>
    </row>
    <row r="16" spans="2:17" s="2" customFormat="1" ht="16" customHeight="1" x14ac:dyDescent="0.2">
      <c r="B16" s="1"/>
      <c r="C16" s="73" t="s">
        <v>24</v>
      </c>
      <c r="D16" s="152" t="s">
        <v>25</v>
      </c>
      <c r="E16" s="152"/>
      <c r="F16" s="152"/>
      <c r="G16" s="152"/>
      <c r="H16" s="152"/>
      <c r="I16" s="71"/>
      <c r="J16" s="93" t="s">
        <v>24</v>
      </c>
      <c r="K16" s="76" t="s">
        <v>26</v>
      </c>
      <c r="L16" s="3"/>
      <c r="M16" s="3"/>
      <c r="N16" s="3"/>
      <c r="O16" s="3"/>
      <c r="P16" s="3"/>
      <c r="Q16" s="1"/>
    </row>
    <row r="17" spans="2:17" s="2" customFormat="1" ht="16" customHeight="1" x14ac:dyDescent="0.2">
      <c r="B17" s="1"/>
      <c r="C17" s="73" t="s">
        <v>27</v>
      </c>
      <c r="D17" s="152" t="s">
        <v>28</v>
      </c>
      <c r="E17" s="152"/>
      <c r="F17" s="152"/>
      <c r="G17" s="152"/>
      <c r="H17" s="152"/>
      <c r="I17" s="71"/>
      <c r="J17" s="78"/>
      <c r="K17" s="152" t="s">
        <v>29</v>
      </c>
      <c r="L17" s="152"/>
      <c r="M17" s="152"/>
      <c r="N17" s="152"/>
      <c r="O17" s="152"/>
      <c r="P17" s="152"/>
      <c r="Q17" s="1"/>
    </row>
    <row r="18" spans="2:17" s="2" customFormat="1" ht="16" customHeight="1" x14ac:dyDescent="0.2">
      <c r="B18" s="1"/>
      <c r="C18" s="77"/>
      <c r="D18" s="152" t="s">
        <v>30</v>
      </c>
      <c r="E18" s="152"/>
      <c r="F18" s="152"/>
      <c r="G18" s="152"/>
      <c r="H18" s="152"/>
      <c r="I18" s="71"/>
      <c r="J18" s="93" t="s">
        <v>27</v>
      </c>
      <c r="K18" s="76" t="s">
        <v>31</v>
      </c>
      <c r="L18" s="3"/>
      <c r="M18" s="3"/>
      <c r="N18" s="3"/>
      <c r="O18" s="3"/>
      <c r="P18" s="3"/>
      <c r="Q18" s="1"/>
    </row>
    <row r="19" spans="2:17" s="13" customFormat="1" ht="16" customHeight="1" x14ac:dyDescent="0.2">
      <c r="B19" s="12"/>
      <c r="C19" s="73" t="s">
        <v>32</v>
      </c>
      <c r="D19" s="152" t="s">
        <v>33</v>
      </c>
      <c r="E19" s="152"/>
      <c r="F19" s="152"/>
      <c r="G19" s="152"/>
      <c r="H19" s="152"/>
      <c r="I19" s="100"/>
      <c r="J19" s="78"/>
      <c r="K19" s="152" t="s">
        <v>34</v>
      </c>
      <c r="L19" s="152"/>
      <c r="M19" s="152"/>
      <c r="N19" s="152"/>
      <c r="O19" s="152"/>
      <c r="P19" s="152"/>
      <c r="Q19" s="12"/>
    </row>
    <row r="20" spans="2:17" s="13" customFormat="1" ht="16" customHeight="1" x14ac:dyDescent="0.2">
      <c r="B20" s="12"/>
      <c r="C20" s="77"/>
      <c r="D20" s="152" t="s">
        <v>35</v>
      </c>
      <c r="E20" s="152"/>
      <c r="F20" s="152"/>
      <c r="G20" s="152"/>
      <c r="H20" s="152"/>
      <c r="I20" s="100"/>
      <c r="J20" s="93" t="s">
        <v>32</v>
      </c>
      <c r="K20" s="76" t="s">
        <v>36</v>
      </c>
      <c r="L20" s="3"/>
      <c r="M20" s="3"/>
      <c r="N20" s="3"/>
      <c r="O20" s="3"/>
      <c r="P20" s="3"/>
      <c r="Q20" s="12"/>
    </row>
    <row r="21" spans="2:17" s="13" customFormat="1" ht="16" customHeight="1" x14ac:dyDescent="0.2">
      <c r="B21" s="12"/>
      <c r="C21" s="77"/>
      <c r="D21" s="152" t="s">
        <v>92</v>
      </c>
      <c r="E21" s="152"/>
      <c r="F21" s="152"/>
      <c r="G21" s="152"/>
      <c r="H21" s="152"/>
      <c r="I21" s="100"/>
      <c r="J21" s="78"/>
      <c r="K21" s="152" t="s">
        <v>38</v>
      </c>
      <c r="L21" s="152"/>
      <c r="M21" s="152"/>
      <c r="N21" s="152"/>
      <c r="O21" s="152"/>
      <c r="P21" s="152"/>
      <c r="Q21" s="12"/>
    </row>
    <row r="22" spans="2:17" s="13" customFormat="1" ht="16" customHeight="1" x14ac:dyDescent="0.2">
      <c r="B22" s="12"/>
      <c r="C22" s="73" t="s">
        <v>39</v>
      </c>
      <c r="D22" s="152" t="s">
        <v>40</v>
      </c>
      <c r="E22" s="152"/>
      <c r="F22" s="152"/>
      <c r="G22" s="152"/>
      <c r="H22" s="152"/>
      <c r="I22" s="100"/>
      <c r="J22" s="77"/>
      <c r="K22" s="3"/>
      <c r="L22" s="3"/>
      <c r="M22" s="3"/>
      <c r="N22" s="3"/>
      <c r="O22" s="3"/>
      <c r="P22" s="3"/>
      <c r="Q22" s="12"/>
    </row>
    <row r="23" spans="2:17" s="13" customFormat="1" ht="16" customHeight="1" x14ac:dyDescent="0.2">
      <c r="B23" s="12"/>
      <c r="C23" s="153" t="s">
        <v>41</v>
      </c>
      <c r="D23" s="153"/>
      <c r="E23" s="153"/>
      <c r="F23" s="153"/>
      <c r="G23" s="153"/>
      <c r="H23" s="153"/>
      <c r="I23" s="100"/>
      <c r="J23" s="100"/>
      <c r="K23" s="12"/>
      <c r="L23" s="12"/>
      <c r="M23" s="12"/>
      <c r="N23" s="12"/>
      <c r="O23" s="12"/>
      <c r="P23" s="12"/>
      <c r="Q23" s="12"/>
    </row>
    <row r="24" spans="2:17" s="13" customFormat="1" ht="19" customHeight="1" thickBot="1" x14ac:dyDescent="0.25">
      <c r="B24" s="12"/>
      <c r="C24" s="106"/>
      <c r="D24" s="106"/>
      <c r="E24" s="106"/>
      <c r="F24" s="106"/>
      <c r="G24" s="106"/>
      <c r="H24" s="106"/>
      <c r="I24" s="100"/>
      <c r="J24" s="100"/>
      <c r="K24" s="12"/>
      <c r="L24" s="12"/>
      <c r="M24" s="12"/>
      <c r="N24" s="12"/>
      <c r="O24" s="12"/>
      <c r="P24" s="12"/>
      <c r="Q24" s="12"/>
    </row>
    <row r="25" spans="2:17" ht="19" customHeight="1" x14ac:dyDescent="0.2">
      <c r="B25" s="7"/>
      <c r="C25" s="7"/>
      <c r="D25" s="79" t="s">
        <v>42</v>
      </c>
      <c r="E25" s="80"/>
      <c r="F25" s="80"/>
      <c r="G25" s="81"/>
      <c r="H25" s="82"/>
      <c r="I25" s="72"/>
      <c r="J25" s="149" t="s">
        <v>43</v>
      </c>
      <c r="K25" s="150"/>
      <c r="L25" s="150"/>
      <c r="M25" s="150"/>
      <c r="N25" s="150"/>
      <c r="O25" s="150"/>
      <c r="P25" s="151"/>
      <c r="Q25" s="7"/>
    </row>
    <row r="26" spans="2:17" s="13" customFormat="1" ht="19" customHeight="1" x14ac:dyDescent="0.2">
      <c r="B26" s="12"/>
      <c r="C26" s="12"/>
      <c r="D26" s="21"/>
      <c r="E26" s="20" t="s">
        <v>44</v>
      </c>
      <c r="F26" s="20" t="s">
        <v>45</v>
      </c>
      <c r="G26" s="14"/>
      <c r="H26" s="22"/>
      <c r="I26" s="24"/>
      <c r="J26" s="141"/>
      <c r="K26" s="142"/>
      <c r="L26" s="43">
        <v>2020</v>
      </c>
      <c r="M26" s="43">
        <v>2021</v>
      </c>
      <c r="N26" s="43">
        <v>2022</v>
      </c>
      <c r="O26" s="43">
        <v>2023</v>
      </c>
      <c r="P26" s="44" t="s">
        <v>46</v>
      </c>
      <c r="Q26" s="12"/>
    </row>
    <row r="27" spans="2:17" s="13" customFormat="1" ht="19" customHeight="1" x14ac:dyDescent="0.2">
      <c r="B27" s="12"/>
      <c r="C27" s="12"/>
      <c r="D27" s="34" t="s">
        <v>47</v>
      </c>
      <c r="E27" s="45">
        <v>200</v>
      </c>
      <c r="F27" s="46">
        <f>E27/(E27+E28)</f>
        <v>0.66666666666666663</v>
      </c>
      <c r="G27" s="12"/>
      <c r="H27" s="22"/>
      <c r="I27" s="24"/>
      <c r="J27" s="47" t="s">
        <v>48</v>
      </c>
      <c r="K27" s="48"/>
      <c r="L27" s="48">
        <v>50000</v>
      </c>
      <c r="M27" s="48">
        <v>18790.37</v>
      </c>
      <c r="N27" s="48">
        <v>28570.75</v>
      </c>
      <c r="O27" s="48">
        <v>30000</v>
      </c>
      <c r="P27" s="49">
        <f>SUM(L27:O27)</f>
        <v>127361.12</v>
      </c>
      <c r="Q27" s="12"/>
    </row>
    <row r="28" spans="2:17" s="13" customFormat="1" ht="19" customHeight="1" x14ac:dyDescent="0.2">
      <c r="B28" s="12"/>
      <c r="C28" s="12"/>
      <c r="D28" s="34" t="s">
        <v>49</v>
      </c>
      <c r="E28" s="45">
        <v>100</v>
      </c>
      <c r="F28" s="46">
        <f>E28/(E28+E27)</f>
        <v>0.33333333333333331</v>
      </c>
      <c r="G28" s="12"/>
      <c r="H28" s="22"/>
      <c r="I28" s="24"/>
      <c r="J28" s="50" t="s">
        <v>50</v>
      </c>
      <c r="K28" s="51"/>
      <c r="L28" s="51"/>
      <c r="M28" s="51"/>
      <c r="N28" s="51"/>
      <c r="O28" s="51"/>
      <c r="P28" s="52"/>
      <c r="Q28" s="12"/>
    </row>
    <row r="29" spans="2:17" s="13" customFormat="1" ht="19" customHeight="1" x14ac:dyDescent="0.2">
      <c r="B29" s="12"/>
      <c r="C29" s="12"/>
      <c r="D29" s="143"/>
      <c r="E29" s="144"/>
      <c r="F29" s="12"/>
      <c r="G29" s="12"/>
      <c r="H29" s="22"/>
      <c r="I29" s="24"/>
      <c r="J29" s="53" t="s">
        <v>51</v>
      </c>
      <c r="K29" s="48"/>
      <c r="L29" s="48">
        <v>300000</v>
      </c>
      <c r="M29" s="48">
        <v>450000</v>
      </c>
      <c r="N29" s="48">
        <v>550000</v>
      </c>
      <c r="O29" s="48">
        <v>800000</v>
      </c>
      <c r="P29" s="49">
        <f>SUM(L29:O29)</f>
        <v>2100000</v>
      </c>
      <c r="Q29" s="12"/>
    </row>
    <row r="30" spans="2:17" s="13" customFormat="1" ht="19" customHeight="1" x14ac:dyDescent="0.2">
      <c r="B30" s="12"/>
      <c r="C30" s="12"/>
      <c r="D30" s="41" t="s">
        <v>52</v>
      </c>
      <c r="E30" s="54">
        <v>1</v>
      </c>
      <c r="F30" s="12"/>
      <c r="G30" s="12"/>
      <c r="H30" s="22"/>
      <c r="I30" s="24"/>
      <c r="J30" s="53" t="s">
        <v>53</v>
      </c>
      <c r="K30" s="48"/>
      <c r="L30" s="48">
        <v>0</v>
      </c>
      <c r="M30" s="48">
        <v>100000</v>
      </c>
      <c r="N30" s="48">
        <v>50000</v>
      </c>
      <c r="O30" s="48">
        <v>30000</v>
      </c>
      <c r="P30" s="49">
        <f>SUM(L30:O30)</f>
        <v>180000</v>
      </c>
      <c r="Q30" s="12"/>
    </row>
    <row r="31" spans="2:17" s="13" customFormat="1" ht="19" customHeight="1" x14ac:dyDescent="0.2">
      <c r="B31" s="12"/>
      <c r="C31" s="12"/>
      <c r="D31" s="41" t="s">
        <v>54</v>
      </c>
      <c r="E31" s="55">
        <v>9.1999999999999998E-2</v>
      </c>
      <c r="F31" s="12"/>
      <c r="G31" s="12"/>
      <c r="H31" s="22"/>
      <c r="I31" s="24"/>
      <c r="J31" s="56" t="s">
        <v>55</v>
      </c>
      <c r="K31" s="48"/>
      <c r="L31" s="83">
        <f>SUM(L29:L30)</f>
        <v>300000</v>
      </c>
      <c r="M31" s="83">
        <f>SUM(M29:M30)</f>
        <v>550000</v>
      </c>
      <c r="N31" s="83">
        <f>SUM(N29:N30)</f>
        <v>600000</v>
      </c>
      <c r="O31" s="83">
        <f>SUM(O29:O30)</f>
        <v>830000</v>
      </c>
      <c r="P31" s="49">
        <f>SUM(L31:O31)</f>
        <v>2280000</v>
      </c>
      <c r="Q31" s="12"/>
    </row>
    <row r="32" spans="2:17" s="13" customFormat="1" ht="19" customHeight="1" x14ac:dyDescent="0.2">
      <c r="B32" s="12"/>
      <c r="C32" s="12"/>
      <c r="D32" s="41" t="s">
        <v>56</v>
      </c>
      <c r="E32" s="55">
        <v>1.7500000000000002E-2</v>
      </c>
      <c r="F32" s="12"/>
      <c r="G32" s="12"/>
      <c r="H32" s="22"/>
      <c r="I32" s="24"/>
      <c r="J32" s="50" t="s">
        <v>57</v>
      </c>
      <c r="K32" s="51"/>
      <c r="L32" s="51"/>
      <c r="M32" s="51"/>
      <c r="N32" s="51"/>
      <c r="O32" s="51"/>
      <c r="P32" s="52"/>
      <c r="Q32" s="12"/>
    </row>
    <row r="33" spans="2:17" s="13" customFormat="1" ht="19" customHeight="1" x14ac:dyDescent="0.2">
      <c r="B33" s="12"/>
      <c r="C33" s="12"/>
      <c r="D33" s="41" t="s">
        <v>58</v>
      </c>
      <c r="E33" s="57">
        <f>E32+(E30*(E31-E32))</f>
        <v>9.1999999999999998E-2</v>
      </c>
      <c r="F33" s="12"/>
      <c r="G33" s="12"/>
      <c r="H33" s="22"/>
      <c r="I33" s="24"/>
      <c r="J33" s="58" t="s">
        <v>59</v>
      </c>
      <c r="K33" s="59"/>
      <c r="L33" s="59"/>
      <c r="M33" s="59"/>
      <c r="N33" s="59"/>
      <c r="O33" s="59"/>
      <c r="P33" s="60"/>
      <c r="Q33" s="12"/>
    </row>
    <row r="34" spans="2:17" s="13" customFormat="1" ht="19" customHeight="1" x14ac:dyDescent="0.2">
      <c r="B34" s="12"/>
      <c r="C34" s="12"/>
      <c r="D34" s="145"/>
      <c r="E34" s="146"/>
      <c r="F34" s="12"/>
      <c r="G34" s="12"/>
      <c r="H34" s="22"/>
      <c r="I34" s="24"/>
      <c r="J34" s="53" t="s">
        <v>60</v>
      </c>
      <c r="K34" s="84"/>
      <c r="L34" s="84">
        <v>0</v>
      </c>
      <c r="M34" s="84">
        <v>50000</v>
      </c>
      <c r="N34" s="84">
        <v>30000</v>
      </c>
      <c r="O34" s="84">
        <v>80000</v>
      </c>
      <c r="P34" s="49">
        <f>SUM(L34:O34)</f>
        <v>160000</v>
      </c>
      <c r="Q34" s="12"/>
    </row>
    <row r="35" spans="2:17" s="13" customFormat="1" ht="20" customHeight="1" x14ac:dyDescent="0.2">
      <c r="B35" s="12"/>
      <c r="C35" s="12"/>
      <c r="D35" s="41" t="s">
        <v>61</v>
      </c>
      <c r="E35" s="61">
        <v>0.05</v>
      </c>
      <c r="F35" s="12"/>
      <c r="G35" s="12"/>
      <c r="H35" s="22"/>
      <c r="I35" s="24"/>
      <c r="J35" s="53" t="s">
        <v>62</v>
      </c>
      <c r="K35" s="84"/>
      <c r="L35" s="84">
        <v>0</v>
      </c>
      <c r="M35" s="84">
        <v>15000</v>
      </c>
      <c r="N35" s="84">
        <v>30000</v>
      </c>
      <c r="O35" s="84">
        <v>1000</v>
      </c>
      <c r="P35" s="49">
        <f>SUM(L35:O35)</f>
        <v>46000</v>
      </c>
      <c r="Q35" s="12"/>
    </row>
    <row r="36" spans="2:17" s="13" customFormat="1" ht="19" customHeight="1" x14ac:dyDescent="0.2">
      <c r="B36" s="12"/>
      <c r="C36" s="12"/>
      <c r="D36" s="41" t="s">
        <v>63</v>
      </c>
      <c r="E36" s="61">
        <v>0.17</v>
      </c>
      <c r="F36" s="12"/>
      <c r="G36" s="12"/>
      <c r="H36" s="22"/>
      <c r="I36" s="24"/>
      <c r="J36" s="53" t="s">
        <v>64</v>
      </c>
      <c r="K36" s="84"/>
      <c r="L36" s="84">
        <v>5000</v>
      </c>
      <c r="M36" s="84">
        <v>10000</v>
      </c>
      <c r="N36" s="84">
        <v>20000</v>
      </c>
      <c r="O36" s="84">
        <v>40000</v>
      </c>
      <c r="P36" s="49">
        <f>SUM(L36:O36)</f>
        <v>75000</v>
      </c>
      <c r="Q36" s="12"/>
    </row>
    <row r="37" spans="2:17" s="13" customFormat="1" ht="19" customHeight="1" x14ac:dyDescent="0.2">
      <c r="B37" s="12"/>
      <c r="C37" s="12"/>
      <c r="D37" s="41" t="s">
        <v>65</v>
      </c>
      <c r="E37" s="46">
        <f>E35*(1-E36)</f>
        <v>4.1500000000000002E-2</v>
      </c>
      <c r="F37" s="12"/>
      <c r="G37" s="12"/>
      <c r="H37" s="22"/>
      <c r="I37" s="24"/>
      <c r="J37" s="58" t="s">
        <v>66</v>
      </c>
      <c r="K37" s="59"/>
      <c r="L37" s="59"/>
      <c r="M37" s="59"/>
      <c r="N37" s="59"/>
      <c r="O37" s="59"/>
      <c r="P37" s="60"/>
      <c r="Q37" s="12"/>
    </row>
    <row r="38" spans="2:17" s="13" customFormat="1" ht="19" customHeight="1" x14ac:dyDescent="0.2">
      <c r="B38" s="12"/>
      <c r="C38" s="12"/>
      <c r="D38" s="145"/>
      <c r="E38" s="146"/>
      <c r="F38" s="12"/>
      <c r="G38" s="12"/>
      <c r="H38" s="22"/>
      <c r="I38" s="24"/>
      <c r="J38" s="98" t="s">
        <v>67</v>
      </c>
      <c r="K38" s="99"/>
      <c r="L38" s="99">
        <v>3000</v>
      </c>
      <c r="M38" s="99">
        <v>5000</v>
      </c>
      <c r="N38" s="99">
        <v>10000</v>
      </c>
      <c r="O38" s="99">
        <v>8000</v>
      </c>
      <c r="P38" s="62">
        <f>SUM(L38:O38)</f>
        <v>26000</v>
      </c>
      <c r="Q38" s="12"/>
    </row>
    <row r="39" spans="2:17" s="13" customFormat="1" ht="19" customHeight="1" thickBot="1" x14ac:dyDescent="0.25">
      <c r="B39" s="12"/>
      <c r="C39" s="12"/>
      <c r="D39" s="40" t="s">
        <v>68</v>
      </c>
      <c r="E39" s="63">
        <f>$E$33*$F$27+(($E$37*$F$28)*(1-$E$36))</f>
        <v>7.2814999999999991E-2</v>
      </c>
      <c r="F39" s="64" t="s">
        <v>69</v>
      </c>
      <c r="G39" s="36"/>
      <c r="H39" s="37"/>
      <c r="I39" s="24"/>
      <c r="J39" s="98" t="s">
        <v>70</v>
      </c>
      <c r="K39" s="99"/>
      <c r="L39" s="99">
        <v>100000</v>
      </c>
      <c r="M39" s="99">
        <v>200000</v>
      </c>
      <c r="N39" s="99">
        <v>200000</v>
      </c>
      <c r="O39" s="99">
        <v>220000</v>
      </c>
      <c r="P39" s="62">
        <f>SUM(L39:O39)</f>
        <v>720000</v>
      </c>
      <c r="Q39" s="12"/>
    </row>
    <row r="40" spans="2:17" s="13" customFormat="1" ht="19" customHeight="1" x14ac:dyDescent="0.2">
      <c r="B40" s="12"/>
      <c r="C40" s="12"/>
      <c r="D40" s="146"/>
      <c r="E40" s="146"/>
      <c r="F40" s="12"/>
      <c r="G40" s="12"/>
      <c r="H40" s="12"/>
      <c r="I40" s="24"/>
      <c r="J40" s="147" t="s">
        <v>71</v>
      </c>
      <c r="K40" s="148"/>
      <c r="L40" s="99">
        <v>500</v>
      </c>
      <c r="M40" s="99">
        <v>600</v>
      </c>
      <c r="N40" s="99">
        <v>600</v>
      </c>
      <c r="O40" s="99">
        <v>1000</v>
      </c>
      <c r="P40" s="62">
        <f>SUM(L40:O40)</f>
        <v>2700</v>
      </c>
      <c r="Q40" s="12"/>
    </row>
    <row r="41" spans="2:17" s="13" customFormat="1" ht="19" customHeight="1" x14ac:dyDescent="0.2">
      <c r="B41" s="12"/>
      <c r="C41" s="12"/>
      <c r="D41" s="15"/>
      <c r="E41" s="104"/>
      <c r="F41" s="103"/>
      <c r="G41" s="12"/>
      <c r="H41" s="12"/>
      <c r="I41" s="24"/>
      <c r="J41" s="58" t="s">
        <v>72</v>
      </c>
      <c r="K41" s="59"/>
      <c r="L41" s="59"/>
      <c r="M41" s="59"/>
      <c r="N41" s="59"/>
      <c r="O41" s="59"/>
      <c r="P41" s="60"/>
      <c r="Q41" s="12"/>
    </row>
    <row r="42" spans="2:17" s="13" customFormat="1" ht="19" customHeight="1" x14ac:dyDescent="0.2">
      <c r="B42" s="12"/>
      <c r="C42" s="12"/>
      <c r="D42" s="12"/>
      <c r="E42" s="12"/>
      <c r="F42" s="12"/>
      <c r="G42" s="12"/>
      <c r="H42" s="12"/>
      <c r="I42" s="24"/>
      <c r="J42" s="53" t="s">
        <v>73</v>
      </c>
      <c r="K42" s="85"/>
      <c r="L42" s="85">
        <v>0</v>
      </c>
      <c r="M42" s="85">
        <v>0</v>
      </c>
      <c r="N42" s="85">
        <v>0</v>
      </c>
      <c r="O42" s="85">
        <v>0</v>
      </c>
      <c r="P42" s="62">
        <f t="shared" ref="P42:P49" si="0">SUM(L42:O42)</f>
        <v>0</v>
      </c>
      <c r="Q42" s="12"/>
    </row>
    <row r="43" spans="2:17" s="13" customFormat="1" ht="19" customHeight="1" x14ac:dyDescent="0.2">
      <c r="B43" s="12"/>
      <c r="C43" s="12"/>
      <c r="D43" s="15"/>
      <c r="E43" s="12"/>
      <c r="F43" s="12"/>
      <c r="G43" s="12"/>
      <c r="H43" s="12"/>
      <c r="I43" s="24"/>
      <c r="J43" s="53" t="s">
        <v>74</v>
      </c>
      <c r="K43" s="85"/>
      <c r="L43" s="85">
        <v>0</v>
      </c>
      <c r="M43" s="85">
        <v>20000</v>
      </c>
      <c r="N43" s="85">
        <v>30000</v>
      </c>
      <c r="O43" s="85">
        <v>50000</v>
      </c>
      <c r="P43" s="62">
        <f t="shared" si="0"/>
        <v>100000</v>
      </c>
      <c r="Q43" s="12"/>
    </row>
    <row r="44" spans="2:17" s="13" customFormat="1" ht="19" customHeight="1" x14ac:dyDescent="0.2">
      <c r="B44" s="12"/>
      <c r="C44" s="12"/>
      <c r="D44" s="65"/>
      <c r="E44" s="66"/>
      <c r="F44" s="66"/>
      <c r="G44" s="66"/>
      <c r="H44" s="66"/>
      <c r="I44" s="100"/>
      <c r="J44" s="53" t="s">
        <v>75</v>
      </c>
      <c r="K44" s="85"/>
      <c r="L44" s="85">
        <v>0</v>
      </c>
      <c r="M44" s="85">
        <v>0</v>
      </c>
      <c r="N44" s="85">
        <v>0</v>
      </c>
      <c r="O44" s="85">
        <v>0</v>
      </c>
      <c r="P44" s="62">
        <f t="shared" si="0"/>
        <v>0</v>
      </c>
      <c r="Q44" s="12"/>
    </row>
    <row r="45" spans="2:17" s="13" customFormat="1" ht="19" customHeight="1" x14ac:dyDescent="0.2">
      <c r="B45" s="12"/>
      <c r="C45" s="12"/>
      <c r="D45" s="105"/>
      <c r="E45" s="86"/>
      <c r="F45" s="86"/>
      <c r="G45" s="86"/>
      <c r="H45" s="86"/>
      <c r="I45" s="87"/>
      <c r="J45" s="53" t="s">
        <v>76</v>
      </c>
      <c r="K45" s="85"/>
      <c r="L45" s="85">
        <v>0</v>
      </c>
      <c r="M45" s="85">
        <v>0</v>
      </c>
      <c r="N45" s="85">
        <v>0</v>
      </c>
      <c r="O45" s="85">
        <v>0</v>
      </c>
      <c r="P45" s="62">
        <f t="shared" si="0"/>
        <v>0</v>
      </c>
      <c r="Q45" s="12"/>
    </row>
    <row r="46" spans="2:17" s="13" customFormat="1" ht="19" customHeight="1" x14ac:dyDescent="0.2">
      <c r="B46" s="12"/>
      <c r="C46" s="12"/>
      <c r="D46" s="135"/>
      <c r="E46" s="135"/>
      <c r="F46" s="135"/>
      <c r="G46" s="135"/>
      <c r="H46" s="135"/>
      <c r="I46" s="135"/>
      <c r="J46" s="53" t="s">
        <v>77</v>
      </c>
      <c r="K46" s="85"/>
      <c r="L46" s="85">
        <v>0</v>
      </c>
      <c r="M46" s="85">
        <v>100000</v>
      </c>
      <c r="N46" s="85">
        <v>120000</v>
      </c>
      <c r="O46" s="85">
        <v>200000</v>
      </c>
      <c r="P46" s="62">
        <f t="shared" si="0"/>
        <v>420000</v>
      </c>
      <c r="Q46" s="12"/>
    </row>
    <row r="47" spans="2:17" s="13" customFormat="1" ht="19" customHeight="1" x14ac:dyDescent="0.2">
      <c r="B47" s="12"/>
      <c r="C47" s="12"/>
      <c r="D47" s="88"/>
      <c r="E47" s="86"/>
      <c r="F47" s="86"/>
      <c r="G47" s="86"/>
      <c r="H47" s="86"/>
      <c r="I47" s="87"/>
      <c r="J47" s="67" t="s">
        <v>78</v>
      </c>
      <c r="K47" s="89"/>
      <c r="L47" s="90">
        <f>SUM(L34:L46)</f>
        <v>108500</v>
      </c>
      <c r="M47" s="90">
        <f>SUM(M34:M46)</f>
        <v>400600</v>
      </c>
      <c r="N47" s="90">
        <f>SUM(N34:N46)</f>
        <v>440600</v>
      </c>
      <c r="O47" s="90">
        <f>SUM(O34:O46)</f>
        <v>600000</v>
      </c>
      <c r="P47" s="62">
        <f t="shared" si="0"/>
        <v>1549700</v>
      </c>
      <c r="Q47" s="12"/>
    </row>
    <row r="48" spans="2:17" s="13" customFormat="1" ht="19" customHeight="1" x14ac:dyDescent="0.2">
      <c r="B48" s="12"/>
      <c r="C48" s="12"/>
      <c r="D48" s="88"/>
      <c r="E48" s="86"/>
      <c r="F48" s="86"/>
      <c r="G48" s="86"/>
      <c r="H48" s="86"/>
      <c r="I48" s="87"/>
      <c r="J48" s="47" t="s">
        <v>79</v>
      </c>
      <c r="K48" s="89"/>
      <c r="L48" s="90">
        <f>L31-L47</f>
        <v>191500</v>
      </c>
      <c r="M48" s="90">
        <f>M31-M47</f>
        <v>149400</v>
      </c>
      <c r="N48" s="90">
        <f>N31-N47</f>
        <v>159400</v>
      </c>
      <c r="O48" s="90">
        <f>O31-O47</f>
        <v>230000</v>
      </c>
      <c r="P48" s="62">
        <f t="shared" si="0"/>
        <v>730300</v>
      </c>
      <c r="Q48" s="12"/>
    </row>
    <row r="49" spans="2:17" s="13" customFormat="1" ht="19" customHeight="1" thickBot="1" x14ac:dyDescent="0.25">
      <c r="B49" s="12"/>
      <c r="C49" s="12"/>
      <c r="D49" s="94"/>
      <c r="E49" s="86"/>
      <c r="F49" s="86"/>
      <c r="G49" s="86"/>
      <c r="H49" s="86"/>
      <c r="I49" s="87"/>
      <c r="J49" s="68" t="s">
        <v>80</v>
      </c>
      <c r="K49" s="91"/>
      <c r="L49" s="92">
        <f>L27+L48</f>
        <v>241500</v>
      </c>
      <c r="M49" s="92">
        <f>M27+M48</f>
        <v>168190.37</v>
      </c>
      <c r="N49" s="92">
        <f>N27+N48</f>
        <v>187970.75</v>
      </c>
      <c r="O49" s="92">
        <f>O27+O48</f>
        <v>260000</v>
      </c>
      <c r="P49" s="69">
        <f t="shared" si="0"/>
        <v>857661.12</v>
      </c>
      <c r="Q49" s="12"/>
    </row>
    <row r="50" spans="2:17" ht="19" customHeight="1" thickBot="1" x14ac:dyDescent="0.25">
      <c r="B50" s="9"/>
      <c r="C50" s="9"/>
      <c r="D50" s="136"/>
      <c r="E50" s="136"/>
      <c r="F50" s="136"/>
      <c r="G50" s="136"/>
      <c r="H50" s="136"/>
      <c r="I50" s="136"/>
      <c r="J50" s="102"/>
      <c r="K50" s="9"/>
      <c r="L50" s="9"/>
      <c r="M50" s="9"/>
      <c r="N50" s="9"/>
      <c r="O50" s="9"/>
      <c r="P50" s="9"/>
      <c r="Q50" s="9"/>
    </row>
    <row r="51" spans="2:17" s="13" customFormat="1" ht="19" customHeight="1" x14ac:dyDescent="0.2">
      <c r="B51" s="12"/>
      <c r="C51" s="12"/>
      <c r="D51" s="29" t="s">
        <v>81</v>
      </c>
      <c r="E51" s="30"/>
      <c r="F51" s="30"/>
      <c r="G51" s="30"/>
      <c r="H51" s="30"/>
      <c r="I51" s="31"/>
      <c r="J51" s="30"/>
      <c r="K51" s="30"/>
      <c r="L51" s="30"/>
      <c r="M51" s="30"/>
      <c r="N51" s="30"/>
      <c r="O51" s="30"/>
      <c r="P51" s="32"/>
      <c r="Q51" s="12"/>
    </row>
    <row r="52" spans="2:17" s="13" customFormat="1" ht="19" customHeight="1" x14ac:dyDescent="0.2">
      <c r="B52" s="12"/>
      <c r="C52" s="12"/>
      <c r="D52" s="107" t="s">
        <v>82</v>
      </c>
      <c r="E52" s="12"/>
      <c r="F52" s="12"/>
      <c r="G52" s="12"/>
      <c r="H52" s="12"/>
      <c r="I52" s="24"/>
      <c r="J52" s="12"/>
      <c r="K52" s="15" t="s">
        <v>83</v>
      </c>
      <c r="L52" s="12"/>
      <c r="M52" s="12"/>
      <c r="N52" s="12"/>
      <c r="O52" s="12"/>
      <c r="P52" s="22"/>
      <c r="Q52" s="12"/>
    </row>
    <row r="53" spans="2:17" s="13" customFormat="1" ht="19" customHeight="1" x14ac:dyDescent="0.2">
      <c r="B53" s="12"/>
      <c r="C53" s="12"/>
      <c r="D53" s="108"/>
      <c r="E53" s="26">
        <v>2020</v>
      </c>
      <c r="F53" s="26">
        <v>2021</v>
      </c>
      <c r="G53" s="26">
        <v>2022</v>
      </c>
      <c r="H53" s="27">
        <v>2023</v>
      </c>
      <c r="I53" s="27" t="s">
        <v>46</v>
      </c>
      <c r="J53" s="12"/>
      <c r="K53" s="12"/>
      <c r="L53" s="26">
        <v>2020</v>
      </c>
      <c r="M53" s="26">
        <v>2021</v>
      </c>
      <c r="N53" s="26">
        <v>2022</v>
      </c>
      <c r="O53" s="27">
        <v>2023</v>
      </c>
      <c r="P53" s="33" t="s">
        <v>46</v>
      </c>
      <c r="Q53" s="12"/>
    </row>
    <row r="54" spans="2:17" s="13" customFormat="1" ht="19" customHeight="1" x14ac:dyDescent="0.2">
      <c r="B54" s="12"/>
      <c r="C54" s="12"/>
      <c r="D54" s="34" t="s">
        <v>84</v>
      </c>
      <c r="E54" s="96">
        <f>L48</f>
        <v>191500</v>
      </c>
      <c r="F54" s="28">
        <f>M48/(1+E41)^(F53-E53)</f>
        <v>149400</v>
      </c>
      <c r="G54" s="28">
        <f>N48/(1+E41)^(G53-E53)</f>
        <v>159400</v>
      </c>
      <c r="H54" s="28">
        <f>O48/(1+E41)^(H53-E53)</f>
        <v>230000</v>
      </c>
      <c r="I54" s="109">
        <f>SUM(E54:H54)</f>
        <v>730300</v>
      </c>
      <c r="J54" s="12"/>
      <c r="K54" s="16" t="s">
        <v>84</v>
      </c>
      <c r="L54" s="96">
        <f>L48</f>
        <v>191500</v>
      </c>
      <c r="M54" s="28">
        <f>M48/(1+E41)^(F53-E53)</f>
        <v>149400</v>
      </c>
      <c r="N54" s="28">
        <f>N48/(1+E41)^(G53-E53)</f>
        <v>159400</v>
      </c>
      <c r="O54" s="28">
        <f>O48/(1+E41)^(H53-F53)</f>
        <v>230000</v>
      </c>
      <c r="P54" s="35">
        <f>SUM(L54:O54)</f>
        <v>730300</v>
      </c>
      <c r="Q54" s="12"/>
    </row>
    <row r="55" spans="2:17" s="13" customFormat="1" ht="19" customHeight="1" x14ac:dyDescent="0.2">
      <c r="B55" s="12"/>
      <c r="C55" s="12"/>
      <c r="D55" s="34" t="s">
        <v>85</v>
      </c>
      <c r="E55" s="137"/>
      <c r="F55" s="138"/>
      <c r="G55" s="138"/>
      <c r="H55" s="138"/>
      <c r="I55" s="139"/>
      <c r="J55" s="12"/>
      <c r="K55" s="16" t="s">
        <v>86</v>
      </c>
      <c r="L55" s="95">
        <v>50000</v>
      </c>
      <c r="M55" s="95">
        <v>0</v>
      </c>
      <c r="N55" s="95">
        <v>0</v>
      </c>
      <c r="O55" s="95">
        <v>0</v>
      </c>
      <c r="P55" s="35">
        <f>SUM(L55:O55)</f>
        <v>50000</v>
      </c>
      <c r="Q55" s="12"/>
    </row>
    <row r="56" spans="2:17" s="13" customFormat="1" ht="19" customHeight="1" x14ac:dyDescent="0.2">
      <c r="B56" s="12"/>
      <c r="C56" s="12"/>
      <c r="D56" s="111" t="s">
        <v>87</v>
      </c>
      <c r="E56" s="110" t="s">
        <v>93</v>
      </c>
      <c r="F56" s="110" t="s">
        <v>93</v>
      </c>
      <c r="G56" s="110" t="s">
        <v>93</v>
      </c>
      <c r="H56" s="110" t="s">
        <v>93</v>
      </c>
      <c r="I56" s="45">
        <v>10</v>
      </c>
      <c r="J56" s="12"/>
      <c r="K56" s="16" t="s">
        <v>88</v>
      </c>
      <c r="L56" s="97"/>
      <c r="M56" s="97"/>
      <c r="N56" s="97"/>
      <c r="O56" s="97"/>
      <c r="P56" s="35">
        <f>P54-P55</f>
        <v>680300</v>
      </c>
      <c r="Q56" s="12"/>
    </row>
    <row r="57" spans="2:17" s="13" customFormat="1" ht="19" customHeight="1" x14ac:dyDescent="0.2">
      <c r="B57" s="12"/>
      <c r="C57" s="12"/>
      <c r="D57" s="111" t="s">
        <v>89</v>
      </c>
      <c r="E57" s="110" t="s">
        <v>93</v>
      </c>
      <c r="F57" s="110" t="s">
        <v>93</v>
      </c>
      <c r="G57" s="110" t="s">
        <v>93</v>
      </c>
      <c r="H57" s="110" t="s">
        <v>93</v>
      </c>
      <c r="I57" s="112">
        <v>50000</v>
      </c>
      <c r="J57" s="12"/>
      <c r="K57" s="12"/>
      <c r="L57" s="12"/>
      <c r="M57" s="12"/>
      <c r="N57" s="12"/>
      <c r="O57" s="12"/>
      <c r="P57" s="22"/>
      <c r="Q57" s="12"/>
    </row>
    <row r="58" spans="2:17" s="13" customFormat="1" ht="19" customHeight="1" x14ac:dyDescent="0.2">
      <c r="B58" s="12"/>
      <c r="C58" s="12"/>
      <c r="D58" s="111" t="s">
        <v>90</v>
      </c>
      <c r="E58" s="110" t="s">
        <v>93</v>
      </c>
      <c r="F58" s="110" t="s">
        <v>93</v>
      </c>
      <c r="G58" s="110" t="s">
        <v>93</v>
      </c>
      <c r="H58" s="110" t="s">
        <v>93</v>
      </c>
      <c r="I58" s="113">
        <f>I57*I56</f>
        <v>500000</v>
      </c>
      <c r="J58" s="12"/>
      <c r="K58" s="12"/>
      <c r="L58" s="12"/>
      <c r="M58" s="12"/>
      <c r="N58" s="12"/>
      <c r="O58" s="12"/>
      <c r="P58" s="22"/>
      <c r="Q58" s="12"/>
    </row>
    <row r="59" spans="2:17" s="13" customFormat="1" ht="16" x14ac:dyDescent="0.2">
      <c r="B59" s="12"/>
      <c r="C59" s="12"/>
      <c r="D59" s="34" t="s">
        <v>91</v>
      </c>
      <c r="E59" s="110" t="s">
        <v>93</v>
      </c>
      <c r="F59" s="110" t="s">
        <v>93</v>
      </c>
      <c r="G59" s="110" t="s">
        <v>93</v>
      </c>
      <c r="H59" s="110" t="s">
        <v>93</v>
      </c>
      <c r="I59" s="114">
        <f>I58/(1+E41)^(H53-E53)</f>
        <v>500000</v>
      </c>
      <c r="J59" s="12"/>
      <c r="K59" s="12"/>
      <c r="L59" s="12"/>
      <c r="M59" s="12"/>
      <c r="N59" s="12"/>
      <c r="O59" s="12"/>
      <c r="P59" s="22"/>
      <c r="Q59" s="12"/>
    </row>
    <row r="60" spans="2:17" s="13" customFormat="1" ht="17" thickBot="1" x14ac:dyDescent="0.25">
      <c r="B60" s="12"/>
      <c r="C60" s="12"/>
      <c r="D60" s="115" t="s">
        <v>88</v>
      </c>
      <c r="E60" s="116" t="s">
        <v>93</v>
      </c>
      <c r="F60" s="116" t="s">
        <v>93</v>
      </c>
      <c r="G60" s="116" t="s">
        <v>93</v>
      </c>
      <c r="H60" s="116" t="s">
        <v>93</v>
      </c>
      <c r="I60" s="117">
        <f>I59+I54</f>
        <v>1230300</v>
      </c>
      <c r="J60" s="36"/>
      <c r="K60" s="36"/>
      <c r="L60" s="36"/>
      <c r="M60" s="36"/>
      <c r="N60" s="36"/>
      <c r="O60" s="36"/>
      <c r="P60" s="37"/>
      <c r="Q60" s="12"/>
    </row>
    <row r="61" spans="2:17" s="13" customFormat="1" ht="16" x14ac:dyDescent="0.2">
      <c r="B61" s="12"/>
      <c r="C61" s="12"/>
      <c r="D61" s="105"/>
      <c r="E61" s="23"/>
      <c r="F61" s="23"/>
      <c r="G61" s="23"/>
      <c r="H61" s="23"/>
      <c r="I61" s="25"/>
      <c r="J61" s="12"/>
      <c r="K61" s="12"/>
      <c r="L61" s="12"/>
      <c r="M61" s="12"/>
      <c r="N61" s="12"/>
      <c r="O61" s="12"/>
      <c r="P61" s="12"/>
      <c r="Q61" s="12"/>
    </row>
    <row r="62" spans="2:17" x14ac:dyDescent="0.2">
      <c r="B62" s="9"/>
      <c r="C62" s="9"/>
      <c r="D62" s="17" t="s">
        <v>2</v>
      </c>
      <c r="E62" s="6"/>
      <c r="F62" s="9"/>
      <c r="G62" s="9"/>
      <c r="H62" s="9"/>
      <c r="I62" s="10"/>
      <c r="J62" s="9"/>
      <c r="K62" s="9"/>
      <c r="L62" s="9"/>
      <c r="M62" s="9"/>
      <c r="N62" s="9"/>
      <c r="O62" s="9"/>
      <c r="P62" s="9"/>
      <c r="Q62" s="9"/>
    </row>
    <row r="63" spans="2:17" x14ac:dyDescent="0.2">
      <c r="B63" s="9"/>
      <c r="C63" s="9"/>
      <c r="D63" s="140" t="s">
        <v>3</v>
      </c>
      <c r="E63" s="140"/>
      <c r="F63" s="140"/>
      <c r="G63" s="140"/>
      <c r="H63" s="140"/>
      <c r="I63" s="140"/>
      <c r="J63" s="140"/>
      <c r="K63" s="140"/>
      <c r="L63" s="140"/>
      <c r="M63" s="140"/>
      <c r="N63" s="140"/>
      <c r="O63" s="140"/>
      <c r="P63" s="140"/>
      <c r="Q63" s="9"/>
    </row>
    <row r="64" spans="2:17" x14ac:dyDescent="0.2">
      <c r="B64" s="9"/>
      <c r="C64" s="9"/>
      <c r="D64" s="18" t="s">
        <v>4</v>
      </c>
      <c r="E64" s="6"/>
      <c r="F64" s="9"/>
      <c r="G64" s="9"/>
      <c r="H64" s="9"/>
      <c r="I64" s="10"/>
      <c r="J64" s="9"/>
      <c r="K64" s="9"/>
      <c r="L64" s="9"/>
      <c r="M64" s="9"/>
      <c r="N64" s="9"/>
      <c r="O64" s="9"/>
      <c r="P64" s="9"/>
      <c r="Q64" s="9"/>
    </row>
    <row r="65" spans="2:17" x14ac:dyDescent="0.2">
      <c r="B65" s="9"/>
      <c r="C65" s="9"/>
      <c r="D65" s="10"/>
      <c r="E65" s="9"/>
      <c r="F65" s="9"/>
      <c r="G65" s="9"/>
      <c r="H65" s="9"/>
      <c r="I65" s="10"/>
      <c r="J65" s="9"/>
      <c r="K65" s="9"/>
      <c r="L65" s="9"/>
      <c r="M65" s="9"/>
      <c r="N65" s="9"/>
      <c r="O65" s="9"/>
      <c r="P65" s="9"/>
      <c r="Q65" s="9"/>
    </row>
  </sheetData>
  <mergeCells count="35">
    <mergeCell ref="C11:D11"/>
    <mergeCell ref="K11:P11"/>
    <mergeCell ref="B6:Q6"/>
    <mergeCell ref="C8:E8"/>
    <mergeCell ref="C9:H9"/>
    <mergeCell ref="K9:P9"/>
    <mergeCell ref="K10:P10"/>
    <mergeCell ref="D12:H12"/>
    <mergeCell ref="D13:H13"/>
    <mergeCell ref="K13:P13"/>
    <mergeCell ref="D14:H14"/>
    <mergeCell ref="D15:H15"/>
    <mergeCell ref="K15:P15"/>
    <mergeCell ref="J25:P25"/>
    <mergeCell ref="D16:H16"/>
    <mergeCell ref="D17:H17"/>
    <mergeCell ref="K17:P17"/>
    <mergeCell ref="D18:H18"/>
    <mergeCell ref="D19:H19"/>
    <mergeCell ref="K19:P19"/>
    <mergeCell ref="D20:H20"/>
    <mergeCell ref="D21:H21"/>
    <mergeCell ref="K21:P21"/>
    <mergeCell ref="D22:H22"/>
    <mergeCell ref="C23:H23"/>
    <mergeCell ref="D46:I46"/>
    <mergeCell ref="D50:I50"/>
    <mergeCell ref="D63:P63"/>
    <mergeCell ref="J26:K26"/>
    <mergeCell ref="D29:E29"/>
    <mergeCell ref="D34:E34"/>
    <mergeCell ref="D38:E38"/>
    <mergeCell ref="D40:E40"/>
    <mergeCell ref="J40:K40"/>
    <mergeCell ref="E55:I55"/>
  </mergeCells>
  <conditionalFormatting sqref="F45:H45 E61:H61">
    <cfRule type="expression" dxfId="2" priority="3" stopIfTrue="1">
      <formula>ISERROR(E45)</formula>
    </cfRule>
  </conditionalFormatting>
  <conditionalFormatting sqref="K47:O47">
    <cfRule type="expression" dxfId="1" priority="2" stopIfTrue="1">
      <formula>ISERROR(K47)</formula>
    </cfRule>
  </conditionalFormatting>
  <conditionalFormatting sqref="L27:O27 K42:O45 K48:O49">
    <cfRule type="expression" dxfId="0" priority="1" stopIfTrue="1">
      <formula>ISERROR(K27)</formula>
    </cfRule>
  </conditionalFormatting>
  <hyperlinks>
    <hyperlink ref="D64" r:id="rId1" xr:uid="{1CA76772-334A-6E4D-AC0A-AA6E519E6CEC}"/>
  </hyperlinks>
  <pageMargins left="0.7" right="0.7" top="0.75" bottom="0.75" header="0.3" footer="0.3"/>
  <pageSetup paperSize="9" orientation="portrait" horizontalDpi="300" verticalDpi="30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E9D56B68E89049895995A8ED41C7E4" ma:contentTypeVersion="16" ma:contentTypeDescription="Create a new document." ma:contentTypeScope="" ma:versionID="1f5dab06f29c4fa9793c6746da75e896">
  <xsd:schema xmlns:xsd="http://www.w3.org/2001/XMLSchema" xmlns:xs="http://www.w3.org/2001/XMLSchema" xmlns:p="http://schemas.microsoft.com/office/2006/metadata/properties" xmlns:ns2="7cf5e903-d0a2-43f6-9c9e-b92cfa4da0c8" xmlns:ns3="63ddc238-80c4-4410-97b2-2b5826d5c764" targetNamespace="http://schemas.microsoft.com/office/2006/metadata/properties" ma:root="true" ma:fieldsID="3460bcade39f510dbe7258cebf16a912" ns2:_="" ns3:_="">
    <xsd:import namespace="7cf5e903-d0a2-43f6-9c9e-b92cfa4da0c8"/>
    <xsd:import namespace="63ddc238-80c4-4410-97b2-2b5826d5c76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f5e903-d0a2-43f6-9c9e-b92cfa4da0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c7e607e-f661-445e-9f7c-9d0c8ab1740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ddc238-80c4-4410-97b2-2b5826d5c76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fe365a8-c048-4dfa-8a74-99e833d61d67}" ma:internalName="TaxCatchAll" ma:showField="CatchAllData" ma:web="63ddc238-80c4-4410-97b2-2b5826d5c7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cf5e903-d0a2-43f6-9c9e-b92cfa4da0c8">
      <Terms xmlns="http://schemas.microsoft.com/office/infopath/2007/PartnerControls"/>
    </lcf76f155ced4ddcb4097134ff3c332f>
    <TaxCatchAll xmlns="63ddc238-80c4-4410-97b2-2b5826d5c76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662D85-9EE4-4D91-806E-DE7255E38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f5e903-d0a2-43f6-9c9e-b92cfa4da0c8"/>
    <ds:schemaRef ds:uri="63ddc238-80c4-4410-97b2-2b5826d5c7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600D11-EBF8-42B1-8300-4CA2AB19E8B6}">
  <ds:schemaRefs>
    <ds:schemaRef ds:uri="http://schemas.microsoft.com/office/2006/metadata/properties"/>
    <ds:schemaRef ds:uri="http://schemas.microsoft.com/office/infopath/2007/PartnerControls"/>
    <ds:schemaRef ds:uri="7cf5e903-d0a2-43f6-9c9e-b92cfa4da0c8"/>
    <ds:schemaRef ds:uri="63ddc238-80c4-4410-97b2-2b5826d5c764"/>
  </ds:schemaRefs>
</ds:datastoreItem>
</file>

<file path=customXml/itemProps3.xml><?xml version="1.0" encoding="utf-8"?>
<ds:datastoreItem xmlns:ds="http://schemas.openxmlformats.org/officeDocument/2006/customXml" ds:itemID="{22BC316B-0ED9-45D3-A6EB-F91DAE3B51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01. DCF Method</vt:lpstr>
      <vt:lpstr>01. DCF Method E.g.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cp:revision/>
  <dcterms:created xsi:type="dcterms:W3CDTF">2021-05-12T02:24:31Z</dcterms:created>
  <dcterms:modified xsi:type="dcterms:W3CDTF">2022-08-02T03:51:36Z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0x01010057E9D56B68E89049895995A8ED41C7E4</vt:lpwstr>
  </property>
  <property fmtid="{D5CDD505-2E9C-101B-9397-08002B2CF9AE}" pid="3" name="MediaServiceImageTags">
    <vt:lpwstr/>
  </property>
</Properties>
</file>